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acovní adresář\! Statistiky\Ki-Lo\Roční Statistika závěrů C a CL, cytologií\2025\"/>
    </mc:Choice>
  </mc:AlternateContent>
  <xr:revisionPtr revIDLastSave="0" documentId="13_ncr:1_{02B2BF4F-F3B9-41CF-A04E-DE938F310D35}" xr6:coauthVersionLast="47" xr6:coauthVersionMax="47" xr10:uidLastSave="{00000000-0000-0000-0000-000000000000}"/>
  <bookViews>
    <workbookView xWindow="28680" yWindow="-120" windowWidth="29040" windowHeight="17520" activeTab="1" xr2:uid="{00000000-000D-0000-FFFF-FFFF00000000}"/>
  </bookViews>
  <sheets>
    <sheet name="Stará Bet." sheetId="1" r:id="rId1"/>
    <sheet name="Nová Bet." sheetId="2" r:id="rId2"/>
  </sheets>
  <definedNames>
    <definedName name="_xlnm.Print_Area" localSheetId="1">'Nová Bet.'!$A$1:$AN$26</definedName>
    <definedName name="_xlnm.Print_Area" localSheetId="0">'Stará Bet.'!$A$1:$N$19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26" i="2"/>
  <c r="B19" i="2"/>
  <c r="C2" i="2" s="1"/>
  <c r="D19" i="2"/>
  <c r="E3" i="2" s="1"/>
  <c r="F19" i="2"/>
  <c r="E26" i="2"/>
  <c r="G21" i="2"/>
  <c r="G26" i="2"/>
  <c r="I26" i="2"/>
  <c r="H19" i="2"/>
  <c r="I18" i="2" s="1"/>
  <c r="C9" i="2" l="1"/>
  <c r="C13" i="2"/>
  <c r="C3" i="2"/>
  <c r="C4" i="2"/>
  <c r="C5" i="2"/>
  <c r="C6" i="2"/>
  <c r="C7" i="2"/>
  <c r="C8" i="2"/>
  <c r="C10" i="2"/>
  <c r="C11" i="2"/>
  <c r="C12" i="2"/>
  <c r="C16" i="2"/>
  <c r="C17" i="2"/>
  <c r="C18" i="2"/>
  <c r="C14" i="2"/>
  <c r="C15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21" i="2"/>
  <c r="E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2" i="2"/>
  <c r="I4" i="2"/>
  <c r="I8" i="2"/>
  <c r="I12" i="2"/>
  <c r="I5" i="2"/>
  <c r="I9" i="2"/>
  <c r="I15" i="2"/>
  <c r="I3" i="2"/>
  <c r="I7" i="2"/>
  <c r="I11" i="2"/>
  <c r="I2" i="2"/>
  <c r="I6" i="2"/>
  <c r="I10" i="2"/>
  <c r="I16" i="2"/>
  <c r="I21" i="2"/>
  <c r="I13" i="2"/>
  <c r="I17" i="2"/>
  <c r="I14" i="2"/>
  <c r="J19" i="2"/>
  <c r="K16" i="2" s="1"/>
  <c r="K26" i="2"/>
  <c r="C25" i="2" l="1"/>
  <c r="C19" i="2"/>
  <c r="C24" i="2"/>
  <c r="E25" i="2"/>
  <c r="E24" i="2"/>
  <c r="E19" i="2"/>
  <c r="G19" i="2"/>
  <c r="G25" i="2"/>
  <c r="G24" i="2"/>
  <c r="I24" i="2"/>
  <c r="I25" i="2"/>
  <c r="K5" i="2"/>
  <c r="K9" i="2"/>
  <c r="K17" i="2"/>
  <c r="K3" i="2"/>
  <c r="K7" i="2"/>
  <c r="K11" i="2"/>
  <c r="K4" i="2"/>
  <c r="K8" i="2"/>
  <c r="K13" i="2"/>
  <c r="K2" i="2"/>
  <c r="K6" i="2"/>
  <c r="K10" i="2"/>
  <c r="K18" i="2"/>
  <c r="K14" i="2"/>
  <c r="K21" i="2"/>
  <c r="K15" i="2"/>
  <c r="K12" i="2"/>
  <c r="L19" i="2"/>
  <c r="M16" i="2" s="1"/>
  <c r="M26" i="2"/>
  <c r="K24" i="2" l="1"/>
  <c r="K25" i="2"/>
  <c r="M3" i="2"/>
  <c r="M11" i="2"/>
  <c r="M7" i="2"/>
  <c r="M5" i="2"/>
  <c r="M9" i="2"/>
  <c r="M14" i="2"/>
  <c r="M4" i="2"/>
  <c r="M8" i="2"/>
  <c r="M13" i="2"/>
  <c r="M2" i="2"/>
  <c r="M6" i="2"/>
  <c r="M10" i="2"/>
  <c r="M15" i="2"/>
  <c r="M12" i="2"/>
  <c r="M18" i="2"/>
  <c r="M17" i="2"/>
  <c r="M21" i="2"/>
  <c r="N19" i="2"/>
  <c r="O16" i="2" s="1"/>
  <c r="O26" i="2"/>
  <c r="M24" i="2" l="1"/>
  <c r="M25" i="2"/>
  <c r="O2" i="2"/>
  <c r="O6" i="2"/>
  <c r="O14" i="2"/>
  <c r="O10" i="2"/>
  <c r="O18" i="2"/>
  <c r="O4" i="2"/>
  <c r="O12" i="2"/>
  <c r="O21" i="2"/>
  <c r="O8" i="2"/>
  <c r="O3" i="2"/>
  <c r="O7" i="2"/>
  <c r="O11" i="2"/>
  <c r="O15" i="2"/>
  <c r="O5" i="2"/>
  <c r="O9" i="2"/>
  <c r="O13" i="2"/>
  <c r="O17" i="2"/>
  <c r="Q26" i="2"/>
  <c r="P19" i="2"/>
  <c r="Q17" i="2" s="1"/>
  <c r="Q16" i="2"/>
  <c r="Q2" i="2"/>
  <c r="S26" i="2"/>
  <c r="R19" i="2"/>
  <c r="S21" i="2" s="1"/>
  <c r="U26" i="2"/>
  <c r="T19" i="2"/>
  <c r="U21" i="2" s="1"/>
  <c r="AQ26" i="2"/>
  <c r="AO26" i="2"/>
  <c r="AM26" i="2"/>
  <c r="AK26" i="2"/>
  <c r="AC26" i="2"/>
  <c r="AA26" i="2"/>
  <c r="Y26" i="2"/>
  <c r="W26" i="2"/>
  <c r="AQ25" i="2"/>
  <c r="AO25" i="2"/>
  <c r="AM25" i="2"/>
  <c r="AI25" i="2"/>
  <c r="AG25" i="2"/>
  <c r="AE25" i="2"/>
  <c r="AC25" i="2"/>
  <c r="AA25" i="2"/>
  <c r="AQ24" i="2"/>
  <c r="AO24" i="2"/>
  <c r="AM24" i="2"/>
  <c r="AI24" i="2"/>
  <c r="AG24" i="2"/>
  <c r="AE24" i="2"/>
  <c r="AC24" i="2"/>
  <c r="AA24" i="2"/>
  <c r="AQ21" i="2"/>
  <c r="AA21" i="2"/>
  <c r="AN19" i="2"/>
  <c r="AO21" i="2" s="1"/>
  <c r="AL19" i="2"/>
  <c r="AM21" i="2" s="1"/>
  <c r="AJ19" i="2"/>
  <c r="AK15" i="2" s="1"/>
  <c r="AF19" i="2"/>
  <c r="AD19" i="2"/>
  <c r="AC19" i="2"/>
  <c r="AB19" i="2"/>
  <c r="AC21" i="2" s="1"/>
  <c r="X19" i="2"/>
  <c r="Y14" i="2" s="1"/>
  <c r="V19" i="2"/>
  <c r="W18" i="2" s="1"/>
  <c r="Y17" i="2"/>
  <c r="W17" i="2"/>
  <c r="W16" i="2"/>
  <c r="Y12" i="2"/>
  <c r="W12" i="2"/>
  <c r="W10" i="2"/>
  <c r="W7" i="2"/>
  <c r="W6" i="2"/>
  <c r="Y3" i="2"/>
  <c r="W3" i="2"/>
  <c r="N19" i="1"/>
  <c r="M13" i="1"/>
  <c r="N14" i="1"/>
  <c r="L4" i="1"/>
  <c r="L5" i="1"/>
  <c r="L19" i="1" s="1"/>
  <c r="L6" i="1"/>
  <c r="L7" i="1"/>
  <c r="L8" i="1"/>
  <c r="L9" i="1"/>
  <c r="L10" i="1"/>
  <c r="L11" i="1"/>
  <c r="L3" i="1"/>
  <c r="L14" i="1"/>
  <c r="F19" i="1"/>
  <c r="H19" i="1"/>
  <c r="J19" i="1"/>
  <c r="D19" i="1"/>
  <c r="E13" i="1"/>
  <c r="F4" i="1" s="1"/>
  <c r="F7" i="1"/>
  <c r="F8" i="1"/>
  <c r="F9" i="1"/>
  <c r="G13" i="1"/>
  <c r="H8" i="1" s="1"/>
  <c r="H6" i="1"/>
  <c r="H7" i="1"/>
  <c r="I13" i="1"/>
  <c r="J7" i="1" s="1"/>
  <c r="J6" i="1"/>
  <c r="J8" i="1"/>
  <c r="J9" i="1"/>
  <c r="C13" i="1"/>
  <c r="D8" i="1" s="1"/>
  <c r="J10" i="1"/>
  <c r="J14" i="1"/>
  <c r="J4" i="1"/>
  <c r="J11" i="1"/>
  <c r="J3" i="1"/>
  <c r="F3" i="1"/>
  <c r="D3" i="1"/>
  <c r="H4" i="1" l="1"/>
  <c r="AK5" i="2"/>
  <c r="H14" i="1"/>
  <c r="H3" i="1"/>
  <c r="F6" i="1"/>
  <c r="F18" i="1"/>
  <c r="F14" i="1"/>
  <c r="AK9" i="2"/>
  <c r="H10" i="1"/>
  <c r="AK12" i="2"/>
  <c r="J18" i="1"/>
  <c r="H11" i="1"/>
  <c r="H5" i="1"/>
  <c r="H17" i="1" s="1"/>
  <c r="F10" i="1"/>
  <c r="D7" i="1"/>
  <c r="F5" i="1"/>
  <c r="F17" i="1" s="1"/>
  <c r="H9" i="1"/>
  <c r="H18" i="1" s="1"/>
  <c r="F11" i="1"/>
  <c r="L18" i="1"/>
  <c r="O24" i="2"/>
  <c r="O25" i="2"/>
  <c r="Q18" i="2"/>
  <c r="Q6" i="2"/>
  <c r="Q8" i="2"/>
  <c r="Q11" i="2"/>
  <c r="Q3" i="2"/>
  <c r="Q12" i="2"/>
  <c r="Q7" i="2"/>
  <c r="Q14" i="2"/>
  <c r="Q4" i="2"/>
  <c r="Q10" i="2"/>
  <c r="Q15" i="2"/>
  <c r="Q21" i="2"/>
  <c r="Q5" i="2"/>
  <c r="Q9" i="2"/>
  <c r="Q13" i="2"/>
  <c r="D4" i="1"/>
  <c r="AK13" i="2"/>
  <c r="D6" i="1"/>
  <c r="L17" i="1"/>
  <c r="D5" i="1"/>
  <c r="D10" i="1"/>
  <c r="D9" i="1"/>
  <c r="AK4" i="2"/>
  <c r="D11" i="1"/>
  <c r="J5" i="1"/>
  <c r="J17" i="1" s="1"/>
  <c r="W5" i="2"/>
  <c r="AK8" i="2"/>
  <c r="AK16" i="2"/>
  <c r="W21" i="2"/>
  <c r="U3" i="2"/>
  <c r="S12" i="2"/>
  <c r="S7" i="2"/>
  <c r="S2" i="2"/>
  <c r="S14" i="2"/>
  <c r="S8" i="2"/>
  <c r="S3" i="2"/>
  <c r="S15" i="2"/>
  <c r="S10" i="2"/>
  <c r="S4" i="2"/>
  <c r="S11" i="2"/>
  <c r="S6" i="2"/>
  <c r="S13" i="2"/>
  <c r="S9" i="2"/>
  <c r="S5" i="2"/>
  <c r="S18" i="2"/>
  <c r="S17" i="2"/>
  <c r="S16" i="2"/>
  <c r="U11" i="2"/>
  <c r="U7" i="2"/>
  <c r="U2" i="2"/>
  <c r="U6" i="2"/>
  <c r="U10" i="2"/>
  <c r="U14" i="2"/>
  <c r="U18" i="2"/>
  <c r="U5" i="2"/>
  <c r="U9" i="2"/>
  <c r="U13" i="2"/>
  <c r="U17" i="2"/>
  <c r="U15" i="2"/>
  <c r="U4" i="2"/>
  <c r="U8" i="2"/>
  <c r="U12" i="2"/>
  <c r="U16" i="2"/>
  <c r="Y8" i="2"/>
  <c r="Y13" i="2"/>
  <c r="Y15" i="2"/>
  <c r="W2" i="2"/>
  <c r="Y4" i="2"/>
  <c r="W8" i="2"/>
  <c r="Y9" i="2"/>
  <c r="Y11" i="2"/>
  <c r="W13" i="2"/>
  <c r="W15" i="2"/>
  <c r="Y18" i="2"/>
  <c r="W4" i="2"/>
  <c r="Y5" i="2"/>
  <c r="Y7" i="2"/>
  <c r="W9" i="2"/>
  <c r="W11" i="2"/>
  <c r="W14" i="2"/>
  <c r="Y16" i="2"/>
  <c r="Y21" i="2"/>
  <c r="AK21" i="2"/>
  <c r="AK2" i="2"/>
  <c r="AK6" i="2"/>
  <c r="AK10" i="2"/>
  <c r="AK14" i="2"/>
  <c r="Y2" i="2"/>
  <c r="AK3" i="2"/>
  <c r="Y6" i="2"/>
  <c r="AK7" i="2"/>
  <c r="Y10" i="2"/>
  <c r="AK11" i="2"/>
  <c r="Q24" i="2" l="1"/>
  <c r="Q25" i="2"/>
  <c r="D18" i="1"/>
  <c r="U24" i="2"/>
  <c r="D17" i="1"/>
  <c r="S24" i="2"/>
  <c r="S25" i="2"/>
  <c r="U25" i="2"/>
  <c r="AK25" i="2"/>
  <c r="W25" i="2"/>
  <c r="W24" i="2"/>
  <c r="Y25" i="2"/>
  <c r="Y24" i="2"/>
  <c r="AK19" i="2"/>
  <c r="AK2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Bodolló Patrik</author>
  </authors>
  <commentList>
    <comment ref="A21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Bodolló Patrik:</t>
        </r>
        <r>
          <rPr>
            <sz val="9"/>
            <color indexed="81"/>
            <rFont val="Tahoma"/>
            <family val="2"/>
            <charset val="238"/>
          </rPr>
          <t xml:space="preserve">
Kar-Texty-ZávěrCS+HCO:Předáno lékaři</t>
        </r>
      </text>
    </comment>
  </commentList>
</comments>
</file>

<file path=xl/sharedStrings.xml><?xml version="1.0" encoding="utf-8"?>
<sst xmlns="http://schemas.openxmlformats.org/spreadsheetml/2006/main" count="96" uniqueCount="47">
  <si>
    <t>Poř.</t>
  </si>
  <si>
    <t>normální  nález</t>
  </si>
  <si>
    <t>benigní změny, zánět</t>
  </si>
  <si>
    <t>ASCUS</t>
  </si>
  <si>
    <t>L SIL</t>
  </si>
  <si>
    <t>H SIL</t>
  </si>
  <si>
    <t>Atypie žlazových buněk</t>
  </si>
  <si>
    <t>Susp. Ca</t>
  </si>
  <si>
    <t>AGUS</t>
  </si>
  <si>
    <t>Ostatní</t>
  </si>
  <si>
    <t>Popis</t>
  </si>
  <si>
    <t>Celkem</t>
  </si>
  <si>
    <t>%</t>
  </si>
  <si>
    <t>doktorské</t>
  </si>
  <si>
    <t>bez ASCUS, AGUS</t>
  </si>
  <si>
    <t>Suspektní nálezy</t>
  </si>
  <si>
    <t>včetně ASCUS, AGUS</t>
  </si>
  <si>
    <t>poměr ASCUS/L SIL</t>
  </si>
  <si>
    <t>2004/1</t>
  </si>
  <si>
    <t>2004/2</t>
  </si>
  <si>
    <t>Text</t>
  </si>
  <si>
    <t>Bez neopl. intraepit. změn a malignit</t>
  </si>
  <si>
    <t>ASC-US</t>
  </si>
  <si>
    <t>ASC-H (nelze vyloučit HSIL)</t>
  </si>
  <si>
    <t>LSIL (včetně HPV)</t>
  </si>
  <si>
    <t>HSIL - Nelze vyloučit invazi</t>
  </si>
  <si>
    <t>Dlaždicobuněčný karcinom</t>
  </si>
  <si>
    <t>Atypie žláz. buněk (nespecifikovány)</t>
  </si>
  <si>
    <t>Atypie žláz. buněk (spíše neoplastické)</t>
  </si>
  <si>
    <t>Adenokarcinom in situ</t>
  </si>
  <si>
    <t>Adenokarcinom invazivní</t>
  </si>
  <si>
    <t>Ostatní maligní nádory</t>
  </si>
  <si>
    <t>Jiné</t>
  </si>
  <si>
    <t>Vysoce rizikový HPV+</t>
  </si>
  <si>
    <t>Doktorské</t>
  </si>
  <si>
    <t>Nízcerizikový HPV+</t>
  </si>
  <si>
    <t>Přesný typ HPV</t>
  </si>
  <si>
    <t>2008</t>
  </si>
  <si>
    <t>X</t>
  </si>
  <si>
    <t>Nelze stanovit</t>
  </si>
  <si>
    <t>2018</t>
  </si>
  <si>
    <t>2019</t>
  </si>
  <si>
    <t>2020</t>
  </si>
  <si>
    <t>2021</t>
  </si>
  <si>
    <t>2022</t>
  </si>
  <si>
    <t>2023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</si>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</sst>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E"/>
      <charset val="238"/>
    </font>
    <font>
      <b/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"/>
      <family val="1"/>
    </font>
    <font>
      <b/>
      <sz val="12"/>
      <name val="Arial CE"/>
      <charset val="238"/>
    </font>
    <font>
      <sz val="10"/>
      <name val="Times New Roman"/>
      <family val="1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color indexed="18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48">
    <xf numFmtId="0" fontId="0" fillId="0" borderId="0" xfId="0"/>
    <xf numFmtId="0" fontId="4" fillId="0" borderId="0" xfId="0" applyFont="1"/>
    <xf numFmtId="0" fontId="3" fillId="0" borderId="0" xfId="0" applyFont="1"/>
    <xf numFmtId="0" fontId="2" fillId="0" borderId="0" xfId="0" applyFont="1"/>
    <xf numFmtId="0" fontId="5" fillId="0" borderId="0" xfId="0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164" fontId="5" fillId="2" borderId="0" xfId="0" applyNumberFormat="1" applyFont="1" applyFill="1"/>
    <xf numFmtId="164" fontId="3" fillId="2" borderId="0" xfId="0" applyNumberFormat="1" applyFont="1" applyFill="1"/>
    <xf numFmtId="0" fontId="7" fillId="0" borderId="0" xfId="0" applyFont="1" applyAlignment="1">
      <alignment horizontal="right" vertical="top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/>
    <xf numFmtId="0" fontId="3" fillId="2" borderId="1" xfId="0" applyFont="1" applyFill="1" applyBorder="1"/>
    <xf numFmtId="164" fontId="5" fillId="2" borderId="1" xfId="0" applyNumberFormat="1" applyFont="1" applyFill="1" applyBorder="1"/>
    <xf numFmtId="2" fontId="4" fillId="2" borderId="0" xfId="0" applyNumberFormat="1" applyFont="1" applyFill="1"/>
    <xf numFmtId="0" fontId="5" fillId="0" borderId="1" xfId="0" applyFont="1" applyBorder="1"/>
    <xf numFmtId="0" fontId="2" fillId="0" borderId="1" xfId="0" applyFont="1" applyBorder="1"/>
    <xf numFmtId="3" fontId="7" fillId="2" borderId="1" xfId="0" applyNumberFormat="1" applyFont="1" applyFill="1" applyBorder="1" applyAlignment="1">
      <alignment horizontal="right" vertical="top"/>
    </xf>
    <xf numFmtId="3" fontId="7" fillId="0" borderId="1" xfId="0" applyNumberFormat="1" applyFont="1" applyBorder="1" applyAlignment="1">
      <alignment horizontal="right" vertical="top"/>
    </xf>
    <xf numFmtId="2" fontId="4" fillId="0" borderId="0" xfId="0" applyNumberFormat="1" applyFont="1"/>
    <xf numFmtId="0" fontId="7" fillId="0" borderId="1" xfId="0" applyFont="1" applyBorder="1" applyAlignment="1">
      <alignment horizontal="right" vertical="top"/>
    </xf>
    <xf numFmtId="0" fontId="7" fillId="0" borderId="1" xfId="0" applyFont="1" applyBorder="1"/>
    <xf numFmtId="0" fontId="5" fillId="0" borderId="1" xfId="0" applyFont="1" applyBorder="1" applyAlignment="1">
      <alignment horizontal="right"/>
    </xf>
    <xf numFmtId="0" fontId="5" fillId="2" borderId="1" xfId="0" applyFont="1" applyFill="1" applyBorder="1"/>
    <xf numFmtId="0" fontId="9" fillId="0" borderId="0" xfId="0" applyFont="1"/>
    <xf numFmtId="0" fontId="9" fillId="0" borderId="1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10" fillId="0" borderId="1" xfId="0" applyFont="1" applyBorder="1"/>
    <xf numFmtId="0" fontId="10" fillId="0" borderId="0" xfId="0" applyFont="1"/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3" fontId="8" fillId="0" borderId="1" xfId="0" applyNumberFormat="1" applyFont="1" applyBorder="1" applyAlignment="1">
      <alignment horizontal="right" vertical="top"/>
    </xf>
    <xf numFmtId="0" fontId="6" fillId="0" borderId="1" xfId="0" applyFont="1" applyBorder="1"/>
    <xf numFmtId="0" fontId="6" fillId="0" borderId="0" xfId="0" applyFont="1"/>
    <xf numFmtId="0" fontId="4" fillId="2" borderId="1" xfId="0" applyFont="1" applyFill="1" applyBorder="1"/>
    <xf numFmtId="0" fontId="8" fillId="2" borderId="1" xfId="0" applyFont="1" applyFill="1" applyBorder="1"/>
    <xf numFmtId="0" fontId="6" fillId="2" borderId="1" xfId="0" applyFont="1" applyFill="1" applyBorder="1"/>
    <xf numFmtId="0" fontId="6" fillId="2" borderId="0" xfId="0" applyFont="1" applyFill="1"/>
    <xf numFmtId="2" fontId="6" fillId="2" borderId="1" xfId="0" applyNumberFormat="1" applyFont="1" applyFill="1" applyBorder="1"/>
    <xf numFmtId="2" fontId="4" fillId="2" borderId="0" xfId="0" applyNumberFormat="1" applyFont="1" applyFill="1" applyAlignment="1">
      <alignment horizontal="right"/>
    </xf>
    <xf numFmtId="2" fontId="6" fillId="2" borderId="1" xfId="0" applyNumberFormat="1" applyFont="1" applyFill="1" applyBorder="1" applyAlignment="1">
      <alignment horizontal="right"/>
    </xf>
    <xf numFmtId="10" fontId="0" fillId="0" borderId="0" xfId="0" applyNumberFormat="1" applyProtection="1">
      <protection hidden="1"/>
    </xf>
    <xf numFmtId="10" fontId="6" fillId="0" borderId="0" xfId="0" applyNumberFormat="1" applyFont="1" applyProtection="1">
      <protection hidden="1"/>
    </xf>
    <xf numFmtId="10" fontId="6" fillId="2" borderId="0" xfId="0" applyNumberFormat="1" applyFont="1" applyFill="1" applyProtection="1">
      <protection hidden="1"/>
    </xf>
    <xf numFmtId="0" fontId="11" fillId="0" borderId="0" xfId="0" applyFont="1"/>
    <xf numFmtId="3" fontId="0" fillId="2" borderId="1" xfId="0" applyNumberFormat="1" applyFill="1" applyBorder="1" applyProtection="1">
      <protection hidden="1"/>
    </xf>
    <xf numFmtId="3" fontId="0" fillId="0" borderId="1" xfId="0" applyNumberFormat="1" applyBorder="1" applyProtection="1">
      <protection hidden="1"/>
    </xf>
    <xf numFmtId="0" fontId="0" fillId="0" borderId="1" xfId="0" applyBorder="1"/>
    <xf numFmtId="17" fontId="0" fillId="0" borderId="1" xfId="0" applyNumberFormat="1" applyBorder="1"/>
    <xf numFmtId="49" fontId="12" fillId="2" borderId="2" xfId="0" applyNumberFormat="1" applyFont="1" applyFill="1" applyBorder="1" applyAlignment="1" applyProtection="1">
      <alignment horizontal="left" vertical="center" wrapText="1"/>
      <protection hidden="1"/>
    </xf>
    <xf numFmtId="49" fontId="12" fillId="2" borderId="2" xfId="0" applyNumberFormat="1" applyFont="1" applyFill="1" applyBorder="1" applyAlignment="1" applyProtection="1">
      <alignment horizontal="right" vertical="center" wrapText="1"/>
      <protection hidden="1"/>
    </xf>
    <xf numFmtId="49" fontId="12" fillId="2" borderId="2" xfId="0" applyNumberFormat="1" applyFont="1" applyFill="1" applyBorder="1" applyAlignment="1" applyProtection="1">
      <alignment horizontal="right"/>
      <protection hidden="1"/>
    </xf>
    <xf numFmtId="0" fontId="12" fillId="2" borderId="3" xfId="0" applyFont="1" applyFill="1" applyBorder="1" applyProtection="1">
      <protection hidden="1"/>
    </xf>
    <xf numFmtId="49" fontId="12" fillId="2" borderId="4" xfId="0" applyNumberFormat="1" applyFont="1" applyFill="1" applyBorder="1" applyAlignment="1" applyProtection="1">
      <alignment horizontal="right"/>
      <protection hidden="1"/>
    </xf>
    <xf numFmtId="0" fontId="12" fillId="2" borderId="5" xfId="0" applyFont="1" applyFill="1" applyBorder="1" applyProtection="1">
      <protection hidden="1"/>
    </xf>
    <xf numFmtId="49" fontId="12" fillId="2" borderId="5" xfId="0" applyNumberFormat="1" applyFont="1" applyFill="1" applyBorder="1" applyAlignment="1" applyProtection="1">
      <alignment horizontal="right"/>
      <protection hidden="1"/>
    </xf>
    <xf numFmtId="0" fontId="12" fillId="2" borderId="5" xfId="0" applyFont="1" applyFill="1" applyBorder="1" applyAlignment="1" applyProtection="1">
      <alignment horizontal="right"/>
      <protection hidden="1"/>
    </xf>
    <xf numFmtId="49" fontId="13" fillId="0" borderId="0" xfId="0" applyNumberFormat="1" applyFont="1" applyAlignment="1" applyProtection="1">
      <alignment horizontal="left"/>
      <protection hidden="1"/>
    </xf>
    <xf numFmtId="3" fontId="14" fillId="0" borderId="6" xfId="0" applyNumberFormat="1" applyFont="1" applyBorder="1" applyProtection="1">
      <protection hidden="1"/>
    </xf>
    <xf numFmtId="10" fontId="12" fillId="0" borderId="0" xfId="0" applyNumberFormat="1" applyFont="1" applyProtection="1">
      <protection hidden="1"/>
    </xf>
    <xf numFmtId="3" fontId="14" fillId="0" borderId="6" xfId="0" applyNumberFormat="1" applyFont="1" applyBorder="1" applyAlignment="1" applyProtection="1">
      <alignment horizontal="right" vertical="top"/>
      <protection hidden="1"/>
    </xf>
    <xf numFmtId="10" fontId="12" fillId="0" borderId="0" xfId="0" applyNumberFormat="1" applyFont="1" applyAlignment="1" applyProtection="1">
      <alignment horizontal="right" vertical="top"/>
      <protection hidden="1"/>
    </xf>
    <xf numFmtId="0" fontId="14" fillId="0" borderId="1" xfId="0" applyFont="1" applyBorder="1" applyProtection="1">
      <protection hidden="1"/>
    </xf>
    <xf numFmtId="10" fontId="12" fillId="0" borderId="7" xfId="0" applyNumberFormat="1" applyFont="1" applyBorder="1" applyProtection="1">
      <protection hidden="1"/>
    </xf>
    <xf numFmtId="3" fontId="14" fillId="0" borderId="0" xfId="0" applyNumberFormat="1" applyFont="1" applyProtection="1">
      <protection hidden="1"/>
    </xf>
    <xf numFmtId="3" fontId="14" fillId="0" borderId="1" xfId="0" applyNumberFormat="1" applyFont="1" applyBorder="1" applyProtection="1">
      <protection hidden="1"/>
    </xf>
    <xf numFmtId="3" fontId="14" fillId="0" borderId="1" xfId="0" applyNumberFormat="1" applyFont="1" applyBorder="1" applyAlignment="1" applyProtection="1">
      <alignment horizontal="right" vertical="top"/>
      <protection hidden="1"/>
    </xf>
    <xf numFmtId="0" fontId="14" fillId="0" borderId="1" xfId="0" applyFont="1" applyBorder="1" applyAlignment="1" applyProtection="1">
      <alignment horizontal="right" vertical="top"/>
      <protection hidden="1"/>
    </xf>
    <xf numFmtId="0" fontId="14" fillId="0" borderId="0" xfId="0" applyFont="1"/>
    <xf numFmtId="0" fontId="14" fillId="0" borderId="0" xfId="0" applyFont="1" applyProtection="1">
      <protection hidden="1"/>
    </xf>
    <xf numFmtId="10" fontId="14" fillId="0" borderId="0" xfId="0" applyNumberFormat="1" applyFont="1" applyAlignment="1" applyProtection="1">
      <alignment horizontal="right" vertical="top"/>
      <protection hidden="1"/>
    </xf>
    <xf numFmtId="10" fontId="14" fillId="0" borderId="7" xfId="0" applyNumberFormat="1" applyFont="1" applyBorder="1" applyProtection="1">
      <protection hidden="1"/>
    </xf>
    <xf numFmtId="3" fontId="15" fillId="0" borderId="0" xfId="0" applyNumberFormat="1" applyFont="1" applyAlignment="1">
      <alignment horizontal="right"/>
    </xf>
    <xf numFmtId="49" fontId="16" fillId="2" borderId="8" xfId="0" applyNumberFormat="1" applyFont="1" applyFill="1" applyBorder="1" applyAlignment="1" applyProtection="1">
      <alignment horizontal="left"/>
      <protection hidden="1"/>
    </xf>
    <xf numFmtId="0" fontId="14" fillId="0" borderId="7" xfId="0" applyFont="1" applyBorder="1" applyProtection="1">
      <protection hidden="1"/>
    </xf>
    <xf numFmtId="0" fontId="14" fillId="0" borderId="7" xfId="0" applyFont="1" applyBorder="1"/>
    <xf numFmtId="164" fontId="12" fillId="2" borderId="0" xfId="0" applyNumberFormat="1" applyFont="1" applyFill="1" applyProtection="1">
      <protection hidden="1"/>
    </xf>
    <xf numFmtId="0" fontId="12" fillId="2" borderId="1" xfId="0" applyFont="1" applyFill="1" applyBorder="1" applyProtection="1">
      <protection hidden="1"/>
    </xf>
    <xf numFmtId="10" fontId="12" fillId="2" borderId="0" xfId="0" applyNumberFormat="1" applyFont="1" applyFill="1" applyProtection="1">
      <protection hidden="1"/>
    </xf>
    <xf numFmtId="1" fontId="12" fillId="2" borderId="1" xfId="0" applyNumberFormat="1" applyFont="1" applyFill="1" applyBorder="1" applyProtection="1">
      <protection hidden="1"/>
    </xf>
    <xf numFmtId="10" fontId="12" fillId="2" borderId="7" xfId="0" applyNumberFormat="1" applyFont="1" applyFill="1" applyBorder="1" applyProtection="1">
      <protection hidden="1"/>
    </xf>
    <xf numFmtId="1" fontId="12" fillId="2" borderId="0" xfId="0" applyNumberFormat="1" applyFont="1" applyFill="1" applyProtection="1">
      <protection hidden="1"/>
    </xf>
    <xf numFmtId="0" fontId="14" fillId="2" borderId="3" xfId="0" applyFont="1" applyFill="1" applyBorder="1" applyAlignment="1" applyProtection="1">
      <alignment horizontal="left"/>
      <protection hidden="1"/>
    </xf>
    <xf numFmtId="0" fontId="14" fillId="2" borderId="5" xfId="0" applyFont="1" applyFill="1" applyBorder="1" applyProtection="1">
      <protection hidden="1"/>
    </xf>
    <xf numFmtId="0" fontId="14" fillId="2" borderId="3" xfId="0" applyFont="1" applyFill="1" applyBorder="1" applyProtection="1">
      <protection hidden="1"/>
    </xf>
    <xf numFmtId="0" fontId="14" fillId="2" borderId="9" xfId="0" applyFont="1" applyFill="1" applyBorder="1" applyProtection="1">
      <protection hidden="1"/>
    </xf>
    <xf numFmtId="3" fontId="14" fillId="0" borderId="1" xfId="0" applyNumberFormat="1" applyFont="1" applyBorder="1" applyAlignment="1" applyProtection="1">
      <alignment horizontal="left"/>
      <protection hidden="1"/>
    </xf>
    <xf numFmtId="164" fontId="14" fillId="0" borderId="0" xfId="0" applyNumberFormat="1" applyFont="1" applyProtection="1">
      <protection hidden="1"/>
    </xf>
    <xf numFmtId="2" fontId="14" fillId="0" borderId="1" xfId="0" applyNumberFormat="1" applyFont="1" applyBorder="1" applyAlignment="1" applyProtection="1">
      <alignment horizontal="left"/>
      <protection hidden="1"/>
    </xf>
    <xf numFmtId="0" fontId="12" fillId="2" borderId="1" xfId="0" applyFont="1" applyFill="1" applyBorder="1" applyAlignment="1" applyProtection="1">
      <alignment horizontal="right"/>
      <protection hidden="1"/>
    </xf>
    <xf numFmtId="3" fontId="17" fillId="0" borderId="1" xfId="0" applyNumberFormat="1" applyFont="1" applyBorder="1" applyAlignment="1">
      <alignment horizontal="right"/>
    </xf>
    <xf numFmtId="3" fontId="17" fillId="0" borderId="0" xfId="0" applyNumberFormat="1" applyFont="1" applyAlignment="1">
      <alignment horizontal="right"/>
    </xf>
    <xf numFmtId="0" fontId="14" fillId="0" borderId="0" xfId="0" applyFont="1" applyAlignment="1" applyProtection="1">
      <alignment horizontal="right" vertical="top"/>
      <protection hidden="1"/>
    </xf>
    <xf numFmtId="10" fontId="14" fillId="0" borderId="7" xfId="0" applyNumberFormat="1" applyFont="1" applyBorder="1" applyAlignment="1" applyProtection="1">
      <alignment horizontal="right" vertical="top"/>
      <protection hidden="1"/>
    </xf>
    <xf numFmtId="10" fontId="11" fillId="0" borderId="0" xfId="0" applyNumberFormat="1" applyFont="1"/>
    <xf numFmtId="49" fontId="12" fillId="2" borderId="10" xfId="0" applyNumberFormat="1" applyFont="1" applyFill="1" applyBorder="1" applyAlignment="1" applyProtection="1">
      <alignment horizontal="right"/>
      <protection hidden="1"/>
    </xf>
    <xf numFmtId="0" fontId="12" fillId="2" borderId="0" xfId="0" applyFont="1" applyFill="1" applyProtection="1">
      <protection hidden="1"/>
    </xf>
    <xf numFmtId="0" fontId="11" fillId="0" borderId="1" xfId="0" applyFont="1" applyBorder="1"/>
    <xf numFmtId="49" fontId="12" fillId="2" borderId="11" xfId="0" applyNumberFormat="1" applyFont="1" applyFill="1" applyBorder="1" applyAlignment="1" applyProtection="1">
      <alignment horizontal="right"/>
      <protection hidden="1"/>
    </xf>
    <xf numFmtId="0" fontId="12" fillId="2" borderId="0" xfId="0" applyFont="1" applyFill="1" applyAlignment="1" applyProtection="1">
      <alignment horizontal="center"/>
      <protection hidden="1"/>
    </xf>
    <xf numFmtId="10" fontId="12" fillId="2" borderId="7" xfId="0" applyNumberFormat="1" applyFont="1" applyFill="1" applyBorder="1" applyAlignment="1" applyProtection="1">
      <alignment horizontal="center"/>
      <protection hidden="1"/>
    </xf>
    <xf numFmtId="0" fontId="14" fillId="3" borderId="9" xfId="0" applyFont="1" applyFill="1" applyBorder="1" applyProtection="1">
      <protection hidden="1"/>
    </xf>
    <xf numFmtId="0" fontId="11" fillId="3" borderId="5" xfId="0" applyFont="1" applyFill="1" applyBorder="1"/>
    <xf numFmtId="0" fontId="11" fillId="3" borderId="3" xfId="0" applyFont="1" applyFill="1" applyBorder="1"/>
    <xf numFmtId="10" fontId="12" fillId="0" borderId="0" xfId="0" applyNumberFormat="1" applyFont="1"/>
    <xf numFmtId="3" fontId="12" fillId="2" borderId="13" xfId="0" applyNumberFormat="1" applyFont="1" applyFill="1" applyBorder="1" applyProtection="1">
      <protection hidden="1"/>
    </xf>
    <xf numFmtId="10" fontId="12" fillId="2" borderId="8" xfId="0" applyNumberFormat="1" applyFont="1" applyFill="1" applyBorder="1" applyProtection="1">
      <protection hidden="1"/>
    </xf>
    <xf numFmtId="10" fontId="12" fillId="2" borderId="12" xfId="0" applyNumberFormat="1" applyFont="1" applyFill="1" applyBorder="1" applyProtection="1">
      <protection hidden="1"/>
    </xf>
    <xf numFmtId="3" fontId="12" fillId="2" borderId="8" xfId="0" applyNumberFormat="1" applyFont="1" applyFill="1" applyBorder="1" applyProtection="1">
      <protection hidden="1"/>
    </xf>
    <xf numFmtId="3" fontId="18" fillId="3" borderId="14" xfId="0" applyNumberFormat="1" applyFont="1" applyFill="1" applyBorder="1"/>
    <xf numFmtId="10" fontId="18" fillId="3" borderId="13" xfId="0" applyNumberFormat="1" applyFont="1" applyFill="1" applyBorder="1"/>
    <xf numFmtId="0" fontId="18" fillId="3" borderId="14" xfId="0" applyFont="1" applyFill="1" applyBorder="1"/>
    <xf numFmtId="10" fontId="18" fillId="3" borderId="14" xfId="0" applyNumberFormat="1" applyFont="1" applyFill="1" applyBorder="1"/>
    <xf numFmtId="10" fontId="11" fillId="0" borderId="7" xfId="0" applyNumberFormat="1" applyFont="1" applyBorder="1"/>
    <xf numFmtId="10" fontId="11" fillId="3" borderId="9" xfId="0" applyNumberFormat="1" applyFont="1" applyFill="1" applyBorder="1"/>
    <xf numFmtId="0" fontId="14" fillId="0" borderId="1" xfId="0" applyFont="1" applyBorder="1"/>
    <xf numFmtId="10" fontId="19" fillId="0" borderId="0" xfId="0" applyNumberFormat="1" applyFont="1" applyAlignment="1">
      <alignment horizontal="right"/>
    </xf>
    <xf numFmtId="10" fontId="19" fillId="0" borderId="7" xfId="0" applyNumberFormat="1" applyFont="1" applyBorder="1" applyAlignment="1">
      <alignment horizontal="right"/>
    </xf>
    <xf numFmtId="10" fontId="12" fillId="0" borderId="15" xfId="0" applyNumberFormat="1" applyFont="1" applyBorder="1" applyProtection="1">
      <protection hidden="1"/>
    </xf>
    <xf numFmtId="10" fontId="12" fillId="0" borderId="9" xfId="0" applyNumberFormat="1" applyFont="1" applyBorder="1" applyProtection="1">
      <protection hidden="1"/>
    </xf>
    <xf numFmtId="10" fontId="14" fillId="0" borderId="9" xfId="0" applyNumberFormat="1" applyFont="1" applyBorder="1" applyProtection="1">
      <protection hidden="1"/>
    </xf>
    <xf numFmtId="3" fontId="17" fillId="0" borderId="0" xfId="1" applyNumberFormat="1" applyFont="1" applyAlignment="1">
      <alignment horizontal="right"/>
    </xf>
    <xf numFmtId="49" fontId="12" fillId="2" borderId="0" xfId="0" applyNumberFormat="1" applyFont="1" applyFill="1" applyAlignment="1" applyProtection="1">
      <alignment horizontal="right" vertical="center" wrapText="1"/>
      <protection hidden="1"/>
    </xf>
    <xf numFmtId="0" fontId="13" fillId="0" borderId="6" xfId="0" applyFont="1" applyBorder="1" applyAlignment="1" applyProtection="1">
      <alignment horizontal="right"/>
      <protection hidden="1"/>
    </xf>
    <xf numFmtId="1" fontId="13" fillId="0" borderId="1" xfId="0" applyNumberFormat="1" applyFont="1" applyBorder="1" applyAlignment="1" applyProtection="1">
      <alignment horizontal="right"/>
      <protection hidden="1"/>
    </xf>
    <xf numFmtId="1" fontId="13" fillId="0" borderId="3" xfId="0" applyNumberFormat="1" applyFont="1" applyBorder="1" applyAlignment="1" applyProtection="1">
      <alignment horizontal="right"/>
      <protection hidden="1"/>
    </xf>
    <xf numFmtId="0" fontId="13" fillId="0" borderId="0" xfId="0" applyFont="1" applyAlignment="1" applyProtection="1">
      <alignment horizontal="right"/>
      <protection hidden="1"/>
    </xf>
    <xf numFmtId="3" fontId="18" fillId="3" borderId="14" xfId="0" applyNumberFormat="1" applyFont="1" applyFill="1" applyBorder="1" applyAlignment="1">
      <alignment horizontal="right"/>
    </xf>
    <xf numFmtId="3" fontId="11" fillId="0" borderId="0" xfId="0" applyNumberFormat="1" applyFont="1"/>
    <xf numFmtId="49" fontId="12" fillId="2" borderId="0" xfId="0" applyNumberFormat="1" applyFont="1" applyFill="1" applyAlignment="1" applyProtection="1">
      <alignment horizontal="left" vertical="center" wrapText="1"/>
      <protection hidden="1"/>
    </xf>
    <xf numFmtId="0" fontId="13" fillId="0" borderId="0" xfId="0" applyFont="1" applyAlignment="1" applyProtection="1">
      <alignment horizontal="left"/>
      <protection hidden="1"/>
    </xf>
    <xf numFmtId="1" fontId="22" fillId="2" borderId="8" xfId="0" applyNumberFormat="1" applyFont="1" applyFill="1" applyBorder="1" applyAlignment="1" applyProtection="1">
      <alignment horizontal="left"/>
      <protection hidden="1"/>
    </xf>
    <xf numFmtId="2" fontId="12" fillId="2" borderId="0" xfId="0" applyNumberFormat="1" applyFont="1" applyFill="1" applyAlignment="1" applyProtection="1">
      <alignment horizontal="left" vertical="center" wrapText="1"/>
      <protection hidden="1"/>
    </xf>
    <xf numFmtId="2" fontId="14" fillId="0" borderId="0" xfId="0" applyNumberFormat="1" applyFont="1" applyProtection="1">
      <protection hidden="1"/>
    </xf>
    <xf numFmtId="2" fontId="12" fillId="2" borderId="5" xfId="0" applyNumberFormat="1" applyFont="1" applyFill="1" applyBorder="1" applyProtection="1">
      <protection hidden="1"/>
    </xf>
    <xf numFmtId="2" fontId="11" fillId="0" borderId="0" xfId="0" applyNumberFormat="1" applyFont="1"/>
    <xf numFmtId="0" fontId="22" fillId="2" borderId="8" xfId="0" applyFont="1" applyFill="1" applyBorder="1" applyAlignment="1" applyProtection="1">
      <alignment horizontal="left"/>
      <protection hidden="1"/>
    </xf>
    <xf numFmtId="1" fontId="12" fillId="2" borderId="0" xfId="0" applyNumberFormat="1" applyFont="1" applyFill="1" applyAlignment="1" applyProtection="1">
      <alignment horizontal="left" vertical="center" wrapText="1"/>
      <protection hidden="1"/>
    </xf>
    <xf numFmtId="1" fontId="13" fillId="0" borderId="0" xfId="0" applyNumberFormat="1" applyFont="1" applyAlignment="1" applyProtection="1">
      <alignment horizontal="left"/>
      <protection hidden="1"/>
    </xf>
    <xf numFmtId="1" fontId="14" fillId="0" borderId="0" xfId="0" applyNumberFormat="1" applyFont="1" applyProtection="1">
      <protection hidden="1"/>
    </xf>
    <xf numFmtId="1" fontId="12" fillId="2" borderId="5" xfId="0" applyNumberFormat="1" applyFont="1" applyFill="1" applyBorder="1" applyProtection="1">
      <protection hidden="1"/>
    </xf>
    <xf numFmtId="1" fontId="11" fillId="0" borderId="0" xfId="0" applyNumberFormat="1" applyFont="1"/>
    <xf numFmtId="49" fontId="12" fillId="2" borderId="0" xfId="0" applyNumberFormat="1" applyFont="1" applyFill="1" applyBorder="1" applyAlignment="1" applyProtection="1">
      <alignment horizontal="left" vertical="center" wrapText="1"/>
      <protection hidden="1"/>
    </xf>
    <xf numFmtId="0" fontId="13" fillId="0" borderId="0" xfId="0" applyNumberFormat="1" applyFont="1" applyAlignment="1" applyProtection="1">
      <alignment horizontal="left"/>
      <protection hidden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showRowColHeaders="0" workbookViewId="0"/>
  </sheetViews>
  <sheetFormatPr defaultColWidth="26.42578125" defaultRowHeight="12.75" x14ac:dyDescent="0.2"/>
  <cols>
    <col min="1" max="1" width="4.42578125" style="4" bestFit="1" customWidth="1"/>
    <col min="2" max="2" width="19.28515625" style="4" bestFit="1" customWidth="1"/>
    <col min="3" max="3" width="7" style="4" bestFit="1" customWidth="1"/>
    <col min="4" max="4" width="5.42578125" style="5" bestFit="1" customWidth="1"/>
    <col min="5" max="5" width="7" style="4" bestFit="1" customWidth="1"/>
    <col min="6" max="6" width="5.5703125" style="6" bestFit="1" customWidth="1"/>
    <col min="7" max="7" width="7" style="4" bestFit="1" customWidth="1"/>
    <col min="8" max="8" width="5.5703125" style="6" bestFit="1" customWidth="1"/>
    <col min="9" max="9" width="7" style="4" bestFit="1" customWidth="1"/>
    <col min="10" max="10" width="5.5703125" style="6" bestFit="1" customWidth="1"/>
    <col min="11" max="11" width="7.7109375" style="4" customWidth="1"/>
    <col min="12" max="12" width="7.42578125" style="4" customWidth="1"/>
    <col min="13" max="13" width="7.7109375" style="4" customWidth="1"/>
    <col min="14" max="14" width="8.85546875" style="4" customWidth="1"/>
    <col min="15" max="18" width="9.140625" customWidth="1"/>
    <col min="19" max="16384" width="26.42578125" style="4"/>
  </cols>
  <sheetData>
    <row r="1" spans="1:15" s="32" customFormat="1" ht="20.25" customHeight="1" x14ac:dyDescent="0.25">
      <c r="A1" s="28" t="s">
        <v>0</v>
      </c>
      <c r="B1" s="28" t="s">
        <v>10</v>
      </c>
      <c r="C1" s="29">
        <v>1999</v>
      </c>
      <c r="D1" s="30" t="s">
        <v>12</v>
      </c>
      <c r="E1" s="29">
        <v>2000</v>
      </c>
      <c r="F1" s="30" t="s">
        <v>12</v>
      </c>
      <c r="G1" s="29">
        <v>2001</v>
      </c>
      <c r="H1" s="30" t="s">
        <v>12</v>
      </c>
      <c r="I1" s="29">
        <v>2002</v>
      </c>
      <c r="J1" s="30" t="s">
        <v>12</v>
      </c>
      <c r="K1" s="29">
        <v>2003</v>
      </c>
      <c r="L1" s="30" t="s">
        <v>12</v>
      </c>
      <c r="M1" s="29" t="s">
        <v>18</v>
      </c>
      <c r="N1" s="30" t="s">
        <v>12</v>
      </c>
      <c r="O1" s="31"/>
    </row>
    <row r="2" spans="1:15" s="3" customFormat="1" x14ac:dyDescent="0.2">
      <c r="A2" s="2"/>
      <c r="B2" s="2"/>
      <c r="C2" s="15"/>
      <c r="D2" s="1"/>
      <c r="E2" s="15"/>
      <c r="F2" s="1"/>
      <c r="G2" s="15"/>
      <c r="H2" s="1"/>
      <c r="I2" s="15"/>
      <c r="J2" s="1"/>
      <c r="K2" s="20"/>
      <c r="M2" s="20"/>
      <c r="O2" s="20"/>
    </row>
    <row r="3" spans="1:15" s="9" customFormat="1" x14ac:dyDescent="0.2">
      <c r="A3" s="7">
        <v>1</v>
      </c>
      <c r="B3" s="7" t="s">
        <v>1</v>
      </c>
      <c r="C3" s="16">
        <v>11280</v>
      </c>
      <c r="D3" s="8">
        <f t="shared" ref="D3:D11" si="0">100*C3/C$13</f>
        <v>8.2890588831815872</v>
      </c>
      <c r="E3" s="16">
        <v>38785</v>
      </c>
      <c r="F3" s="8">
        <f t="shared" ref="F3:F11" si="1">100*E3/E$13</f>
        <v>25.320876911225142</v>
      </c>
      <c r="G3" s="16">
        <v>50586</v>
      </c>
      <c r="H3" s="8">
        <f t="shared" ref="H3:H11" si="2">100*G3/G$13</f>
        <v>26.802801826909832</v>
      </c>
      <c r="I3" s="16">
        <v>77646</v>
      </c>
      <c r="J3" s="8">
        <f t="shared" ref="J3:J11" si="3">100*I3/I$13</f>
        <v>32.369628928641404</v>
      </c>
      <c r="K3" s="21">
        <v>114300</v>
      </c>
      <c r="L3" s="18">
        <f t="shared" ref="L3:L11" si="4">100*K3/K$13</f>
        <v>34.735412190519028</v>
      </c>
      <c r="M3" s="49">
        <v>64340</v>
      </c>
      <c r="N3" s="47">
        <v>0.3420939296139347</v>
      </c>
      <c r="O3" s="27"/>
    </row>
    <row r="4" spans="1:15" x14ac:dyDescent="0.2">
      <c r="A4" s="2">
        <v>2</v>
      </c>
      <c r="B4" s="2" t="s">
        <v>2</v>
      </c>
      <c r="C4" s="15">
        <v>107266</v>
      </c>
      <c r="D4" s="1">
        <f t="shared" si="0"/>
        <v>78.823953028666324</v>
      </c>
      <c r="E4" s="15">
        <v>96725</v>
      </c>
      <c r="F4" s="1">
        <f t="shared" si="1"/>
        <v>63.147139854022221</v>
      </c>
      <c r="G4" s="15">
        <v>115946</v>
      </c>
      <c r="H4" s="1">
        <f t="shared" si="2"/>
        <v>61.433551983214471</v>
      </c>
      <c r="I4" s="15">
        <v>140411</v>
      </c>
      <c r="J4" s="1">
        <f t="shared" si="3"/>
        <v>58.535558399653148</v>
      </c>
      <c r="K4" s="22">
        <v>185979</v>
      </c>
      <c r="L4" s="23">
        <f t="shared" si="4"/>
        <v>56.518435903591758</v>
      </c>
      <c r="M4" s="50">
        <v>108457</v>
      </c>
      <c r="N4" s="46">
        <v>0.57666274983118615</v>
      </c>
      <c r="O4" s="51"/>
    </row>
    <row r="5" spans="1:15" x14ac:dyDescent="0.2">
      <c r="A5" s="2">
        <v>3</v>
      </c>
      <c r="B5" s="2" t="s">
        <v>3</v>
      </c>
      <c r="C5" s="15">
        <v>5590</v>
      </c>
      <c r="D5" s="1">
        <f t="shared" si="0"/>
        <v>4.107787159307188</v>
      </c>
      <c r="E5" s="15">
        <v>5302</v>
      </c>
      <c r="F5" s="1">
        <f t="shared" si="1"/>
        <v>3.4614229568986903</v>
      </c>
      <c r="G5" s="15">
        <v>7551</v>
      </c>
      <c r="H5" s="1">
        <f t="shared" si="2"/>
        <v>4.0008689478313393</v>
      </c>
      <c r="I5" s="15">
        <v>6831</v>
      </c>
      <c r="J5" s="1">
        <f t="shared" si="3"/>
        <v>2.8477569380463827</v>
      </c>
      <c r="K5" s="22">
        <v>10120</v>
      </c>
      <c r="L5" s="23">
        <f t="shared" si="4"/>
        <v>3.0754363199304682</v>
      </c>
      <c r="M5" s="50">
        <v>5314</v>
      </c>
      <c r="N5" s="46">
        <v>2.8254385172030601E-2</v>
      </c>
      <c r="O5" s="51"/>
    </row>
    <row r="6" spans="1:15" x14ac:dyDescent="0.2">
      <c r="A6" s="2">
        <v>4</v>
      </c>
      <c r="B6" s="2" t="s">
        <v>4</v>
      </c>
      <c r="C6" s="15">
        <v>1816</v>
      </c>
      <c r="D6" s="1">
        <f t="shared" si="0"/>
        <v>1.3344796925405817</v>
      </c>
      <c r="E6" s="15">
        <v>2037</v>
      </c>
      <c r="F6" s="1">
        <f t="shared" si="1"/>
        <v>1.3298601590348231</v>
      </c>
      <c r="G6" s="15">
        <v>3297</v>
      </c>
      <c r="H6" s="1">
        <f t="shared" si="2"/>
        <v>1.746903048735257</v>
      </c>
      <c r="I6" s="15">
        <v>4636</v>
      </c>
      <c r="J6" s="1">
        <f t="shared" si="3"/>
        <v>1.9326893814643582</v>
      </c>
      <c r="K6" s="22">
        <v>7215</v>
      </c>
      <c r="L6" s="23">
        <f t="shared" si="4"/>
        <v>2.1926159138634711</v>
      </c>
      <c r="M6" s="50">
        <v>3657</v>
      </c>
      <c r="N6" s="46">
        <v>1.9444163826517862E-2</v>
      </c>
      <c r="O6" s="51"/>
    </row>
    <row r="7" spans="1:15" x14ac:dyDescent="0.2">
      <c r="A7" s="2">
        <v>5</v>
      </c>
      <c r="B7" s="2" t="s">
        <v>5</v>
      </c>
      <c r="C7" s="15">
        <v>760</v>
      </c>
      <c r="D7" s="1">
        <f t="shared" si="0"/>
        <v>0.55848269071081624</v>
      </c>
      <c r="E7" s="15">
        <v>732</v>
      </c>
      <c r="F7" s="1">
        <f t="shared" si="1"/>
        <v>0.47788789220102629</v>
      </c>
      <c r="G7" s="15">
        <v>1209</v>
      </c>
      <c r="H7" s="1">
        <f t="shared" si="2"/>
        <v>0.64058410249345643</v>
      </c>
      <c r="I7" s="15">
        <v>1368</v>
      </c>
      <c r="J7" s="1">
        <f t="shared" si="3"/>
        <v>0.57030178469440074</v>
      </c>
      <c r="K7" s="22">
        <v>1800</v>
      </c>
      <c r="L7" s="23">
        <f t="shared" si="4"/>
        <v>0.547014365205024</v>
      </c>
      <c r="M7" s="50">
        <v>904</v>
      </c>
      <c r="N7" s="46">
        <v>4.8065420014143144E-3</v>
      </c>
      <c r="O7" s="51"/>
    </row>
    <row r="8" spans="1:15" x14ac:dyDescent="0.2">
      <c r="A8" s="2">
        <v>6</v>
      </c>
      <c r="B8" s="2" t="s">
        <v>6</v>
      </c>
      <c r="C8" s="15">
        <v>107</v>
      </c>
      <c r="D8" s="1">
        <f t="shared" si="0"/>
        <v>7.8628484086917541E-2</v>
      </c>
      <c r="E8" s="15">
        <v>65</v>
      </c>
      <c r="F8" s="1">
        <f t="shared" si="1"/>
        <v>4.2435400263752331E-2</v>
      </c>
      <c r="G8" s="15">
        <v>80</v>
      </c>
      <c r="H8" s="1">
        <f t="shared" si="2"/>
        <v>4.238769908972416E-2</v>
      </c>
      <c r="I8" s="15">
        <v>35</v>
      </c>
      <c r="J8" s="1">
        <f t="shared" si="3"/>
        <v>1.459105443297078E-2</v>
      </c>
      <c r="K8" s="24">
        <v>82</v>
      </c>
      <c r="L8" s="23">
        <f t="shared" si="4"/>
        <v>2.4919543303784427E-2</v>
      </c>
      <c r="M8" s="50">
        <v>49</v>
      </c>
      <c r="N8" s="46">
        <v>2.6053159078462542E-4</v>
      </c>
      <c r="O8" s="51"/>
    </row>
    <row r="9" spans="1:15" x14ac:dyDescent="0.2">
      <c r="A9" s="2">
        <v>7</v>
      </c>
      <c r="B9" s="2" t="s">
        <v>7</v>
      </c>
      <c r="C9" s="15">
        <v>51</v>
      </c>
      <c r="D9" s="1">
        <f t="shared" si="0"/>
        <v>3.7477127929278452E-2</v>
      </c>
      <c r="E9" s="15">
        <v>31</v>
      </c>
      <c r="F9" s="1">
        <f t="shared" si="1"/>
        <v>2.0238421664251112E-2</v>
      </c>
      <c r="G9" s="15">
        <v>23</v>
      </c>
      <c r="H9" s="1">
        <f t="shared" si="2"/>
        <v>1.2186463488295697E-2</v>
      </c>
      <c r="I9" s="15">
        <v>55</v>
      </c>
      <c r="J9" s="1">
        <f t="shared" si="3"/>
        <v>2.2928799823239799E-2</v>
      </c>
      <c r="K9" s="24">
        <v>60</v>
      </c>
      <c r="L9" s="23">
        <f t="shared" si="4"/>
        <v>1.8233812173500799E-2</v>
      </c>
      <c r="M9" s="50">
        <v>35</v>
      </c>
      <c r="N9" s="46">
        <v>1.8609399341758961E-4</v>
      </c>
      <c r="O9" s="51"/>
    </row>
    <row r="10" spans="1:15" x14ac:dyDescent="0.2">
      <c r="A10" s="2">
        <v>8</v>
      </c>
      <c r="B10" s="2" t="s">
        <v>8</v>
      </c>
      <c r="C10" s="15">
        <v>109</v>
      </c>
      <c r="D10" s="1">
        <f t="shared" si="0"/>
        <v>8.0098175378261791E-2</v>
      </c>
      <c r="E10" s="15">
        <v>156</v>
      </c>
      <c r="F10" s="1">
        <f t="shared" si="1"/>
        <v>0.1018449606330056</v>
      </c>
      <c r="G10" s="15">
        <v>438</v>
      </c>
      <c r="H10" s="1">
        <f t="shared" si="2"/>
        <v>0.23207265251623979</v>
      </c>
      <c r="I10" s="15">
        <v>261</v>
      </c>
      <c r="J10" s="1">
        <f t="shared" si="3"/>
        <v>0.10880757734301068</v>
      </c>
      <c r="K10" s="24">
        <v>327</v>
      </c>
      <c r="L10" s="23">
        <f t="shared" si="4"/>
        <v>9.9374276345579368E-2</v>
      </c>
      <c r="M10" s="50">
        <v>176</v>
      </c>
      <c r="N10" s="46">
        <v>9.3578693832845061E-4</v>
      </c>
      <c r="O10" s="51"/>
    </row>
    <row r="11" spans="1:15" x14ac:dyDescent="0.2">
      <c r="A11" s="2">
        <v>9</v>
      </c>
      <c r="B11" s="2" t="s">
        <v>9</v>
      </c>
      <c r="C11" s="15">
        <v>9104</v>
      </c>
      <c r="D11" s="1">
        <f t="shared" si="0"/>
        <v>6.6900347581990403</v>
      </c>
      <c r="E11" s="15">
        <v>9341</v>
      </c>
      <c r="F11" s="1">
        <f t="shared" si="1"/>
        <v>6.0982934440570853</v>
      </c>
      <c r="G11" s="15">
        <v>9604</v>
      </c>
      <c r="H11" s="1">
        <f t="shared" si="2"/>
        <v>5.0886432757213855</v>
      </c>
      <c r="I11" s="15">
        <v>8630</v>
      </c>
      <c r="J11" s="1">
        <f t="shared" si="3"/>
        <v>3.597737135901081</v>
      </c>
      <c r="K11" s="22">
        <v>9176</v>
      </c>
      <c r="L11" s="23">
        <f t="shared" si="4"/>
        <v>2.7885576750673891</v>
      </c>
      <c r="M11" s="50">
        <v>5145</v>
      </c>
      <c r="N11" s="46">
        <v>2.7355817032385672E-2</v>
      </c>
      <c r="O11" s="51"/>
    </row>
    <row r="12" spans="1:15" x14ac:dyDescent="0.2">
      <c r="A12" s="2"/>
      <c r="B12" s="2"/>
      <c r="C12" s="15"/>
      <c r="D12" s="1"/>
      <c r="E12" s="15"/>
      <c r="F12" s="1"/>
      <c r="G12" s="15"/>
      <c r="H12" s="1"/>
      <c r="I12" s="15"/>
      <c r="J12" s="1"/>
      <c r="K12" s="25"/>
      <c r="L12" s="12"/>
      <c r="M12" s="50"/>
      <c r="N12" s="45"/>
      <c r="O12" s="51"/>
    </row>
    <row r="13" spans="1:15" s="37" customFormat="1" x14ac:dyDescent="0.2">
      <c r="A13" s="1"/>
      <c r="B13" s="1" t="s">
        <v>11</v>
      </c>
      <c r="C13" s="33">
        <f>SUM(C3:C11)</f>
        <v>136083</v>
      </c>
      <c r="D13" s="34" t="s">
        <v>12</v>
      </c>
      <c r="E13" s="33">
        <f>SUM(E3:E11)</f>
        <v>153174</v>
      </c>
      <c r="F13" s="34" t="s">
        <v>12</v>
      </c>
      <c r="G13" s="33">
        <f>SUM(G3:G11)</f>
        <v>188734</v>
      </c>
      <c r="H13" s="34" t="s">
        <v>12</v>
      </c>
      <c r="I13" s="33">
        <f>SUM(I3:I11)</f>
        <v>239873</v>
      </c>
      <c r="J13" s="34" t="s">
        <v>12</v>
      </c>
      <c r="K13" s="35">
        <v>329059</v>
      </c>
      <c r="L13" s="34" t="s">
        <v>12</v>
      </c>
      <c r="M13" s="35">
        <f>SUM(M3:M12)</f>
        <v>188077</v>
      </c>
      <c r="N13" s="34" t="s">
        <v>12</v>
      </c>
      <c r="O13" s="36"/>
    </row>
    <row r="14" spans="1:15" s="41" customFormat="1" x14ac:dyDescent="0.2">
      <c r="A14" s="8"/>
      <c r="B14" s="8" t="s">
        <v>13</v>
      </c>
      <c r="C14" s="38"/>
      <c r="D14" s="8"/>
      <c r="E14" s="38">
        <v>23675</v>
      </c>
      <c r="F14" s="18">
        <f>100*E14/E13</f>
        <v>15.4562784806821</v>
      </c>
      <c r="G14" s="38">
        <v>35928</v>
      </c>
      <c r="H14" s="18">
        <f>100*G14/G13</f>
        <v>19.036315661195122</v>
      </c>
      <c r="I14" s="38">
        <v>42456</v>
      </c>
      <c r="J14" s="18">
        <f>100*I14/I13</f>
        <v>17.699365914463069</v>
      </c>
      <c r="K14" s="39">
        <v>55962</v>
      </c>
      <c r="L14" s="18">
        <f>100*K14/K13</f>
        <v>17.006676614224197</v>
      </c>
      <c r="M14" s="40">
        <v>25801</v>
      </c>
      <c r="N14" s="18">
        <f>100*M14/M13</f>
        <v>13.718317497620655</v>
      </c>
      <c r="O14" s="40"/>
    </row>
    <row r="15" spans="1:15" x14ac:dyDescent="0.2">
      <c r="A15" s="2"/>
      <c r="B15" s="2"/>
      <c r="C15" s="15"/>
      <c r="D15" s="1"/>
      <c r="E15" s="15"/>
      <c r="F15" s="1"/>
      <c r="G15" s="15"/>
      <c r="H15" s="1"/>
      <c r="I15" s="15"/>
      <c r="J15" s="1"/>
      <c r="K15" s="19"/>
      <c r="M15" s="19"/>
      <c r="O15" s="51"/>
    </row>
    <row r="16" spans="1:15" x14ac:dyDescent="0.2">
      <c r="A16" s="2"/>
      <c r="B16" s="2" t="s">
        <v>15</v>
      </c>
      <c r="C16" s="13"/>
      <c r="D16" s="14" t="s">
        <v>12</v>
      </c>
      <c r="E16" s="13"/>
      <c r="F16" s="14" t="s">
        <v>12</v>
      </c>
      <c r="G16" s="13"/>
      <c r="H16" s="14" t="s">
        <v>12</v>
      </c>
      <c r="I16" s="13"/>
      <c r="J16" s="14" t="s">
        <v>12</v>
      </c>
      <c r="K16" s="26"/>
      <c r="L16" s="14" t="s">
        <v>12</v>
      </c>
      <c r="M16" s="19"/>
      <c r="N16" s="14" t="s">
        <v>12</v>
      </c>
      <c r="O16" s="51"/>
    </row>
    <row r="17" spans="1:15" x14ac:dyDescent="0.2">
      <c r="A17" s="2"/>
      <c r="B17" s="2" t="s">
        <v>16</v>
      </c>
      <c r="C17" s="15"/>
      <c r="D17" s="1">
        <f>SUM(D5:D10)</f>
        <v>6.1969533299530433</v>
      </c>
      <c r="E17" s="15"/>
      <c r="F17" s="1">
        <f>SUM(F5:F10)</f>
        <v>5.4336897906955484</v>
      </c>
      <c r="G17" s="15"/>
      <c r="H17" s="1">
        <f>SUM(H5:H10)</f>
        <v>6.6750029141543124</v>
      </c>
      <c r="I17" s="15"/>
      <c r="J17" s="1">
        <f>SUM(J5:J10)</f>
        <v>5.4970755358043624</v>
      </c>
      <c r="K17" s="19"/>
      <c r="L17" s="23">
        <f>SUM(L5:L10)</f>
        <v>5.9575942308218286</v>
      </c>
      <c r="M17" s="19"/>
      <c r="N17" s="1">
        <v>5.39</v>
      </c>
      <c r="O17" s="52"/>
    </row>
    <row r="18" spans="1:15" x14ac:dyDescent="0.2">
      <c r="A18" s="2"/>
      <c r="B18" s="2" t="s">
        <v>14</v>
      </c>
      <c r="C18" s="15"/>
      <c r="D18" s="1">
        <f>SUM(D6:D9)</f>
        <v>2.0090679952675941</v>
      </c>
      <c r="E18" s="15"/>
      <c r="F18" s="1">
        <f>SUM(F6:F9)</f>
        <v>1.8704218731638529</v>
      </c>
      <c r="G18" s="15"/>
      <c r="H18" s="1">
        <f>SUM(H6:H9)</f>
        <v>2.4420613138067329</v>
      </c>
      <c r="I18" s="15"/>
      <c r="J18" s="1">
        <f>SUM(J6:J9)</f>
        <v>2.5405110204149697</v>
      </c>
      <c r="K18" s="19"/>
      <c r="L18" s="23">
        <f>SUM(L6:L9)</f>
        <v>2.7827836345457801</v>
      </c>
      <c r="M18" s="19"/>
      <c r="N18" s="1">
        <v>2.4700000000000002</v>
      </c>
      <c r="O18" s="51"/>
    </row>
    <row r="19" spans="1:15" s="10" customFormat="1" x14ac:dyDescent="0.2">
      <c r="A19" s="11"/>
      <c r="B19" s="11" t="s">
        <v>17</v>
      </c>
      <c r="C19" s="42"/>
      <c r="D19" s="43">
        <f>C5/C6</f>
        <v>3.0781938325991192</v>
      </c>
      <c r="E19" s="42"/>
      <c r="F19" s="43">
        <f>E5/E6</f>
        <v>2.6028473244968091</v>
      </c>
      <c r="G19" s="42"/>
      <c r="H19" s="43">
        <f>G5/G6</f>
        <v>2.2902638762511374</v>
      </c>
      <c r="I19" s="42"/>
      <c r="J19" s="43">
        <f>I5/I6</f>
        <v>1.4734685073339084</v>
      </c>
      <c r="K19" s="44"/>
      <c r="L19" s="43">
        <f>L5/L6</f>
        <v>1.4026334026334026</v>
      </c>
      <c r="M19" s="17"/>
      <c r="N19" s="43">
        <f>N5/N6</f>
        <v>1.4531036368608148</v>
      </c>
      <c r="O19" s="17"/>
    </row>
    <row r="20" spans="1:15" x14ac:dyDescent="0.2">
      <c r="A20" s="2"/>
      <c r="B20" s="2"/>
      <c r="C20" s="2"/>
      <c r="D20" s="1"/>
      <c r="E20" s="2"/>
      <c r="F20" s="1"/>
      <c r="G20" s="2"/>
      <c r="H20" s="1"/>
      <c r="I20" s="2"/>
      <c r="J20" s="1"/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3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9" sqref="A29"/>
    </sheetView>
  </sheetViews>
  <sheetFormatPr defaultRowHeight="12.75" x14ac:dyDescent="0.2"/>
  <cols>
    <col min="1" max="1" width="36.85546875" style="48" bestFit="1" customWidth="1"/>
    <col min="2" max="3" width="9.140625" style="48" customWidth="1"/>
    <col min="4" max="4" width="9.140625" style="145" customWidth="1"/>
    <col min="5" max="5" width="9.140625" style="48" customWidth="1"/>
    <col min="6" max="6" width="9.140625" style="139" customWidth="1"/>
    <col min="7" max="15" width="9.140625" style="48" customWidth="1"/>
    <col min="16" max="32" width="9.140625" style="48"/>
    <col min="33" max="33" width="10.85546875" style="48" customWidth="1"/>
    <col min="34" max="38" width="9.140625" style="48"/>
    <col min="39" max="39" width="10.140625" style="48" customWidth="1"/>
    <col min="40" max="40" width="9.140625" style="98"/>
    <col min="41" max="16384" width="9.140625" style="48"/>
  </cols>
  <sheetData>
    <row r="1" spans="1:43" x14ac:dyDescent="0.2">
      <c r="A1" s="53" t="s">
        <v>20</v>
      </c>
      <c r="B1" s="146" t="s">
        <v>46</v>
      </c>
      <c r="C1" s="99" t="s">
        <v>12</v>
      </c>
      <c r="D1" s="141" t="s">
        <v>45</v>
      </c>
      <c r="E1" s="99" t="s">
        <v>12</v>
      </c>
      <c r="F1" s="136" t="s">
        <v>44</v>
      </c>
      <c r="G1" s="99" t="s">
        <v>12</v>
      </c>
      <c r="H1" s="133" t="s">
        <v>43</v>
      </c>
      <c r="I1" s="99" t="s">
        <v>12</v>
      </c>
      <c r="J1" s="133" t="s">
        <v>42</v>
      </c>
      <c r="K1" s="99" t="s">
        <v>12</v>
      </c>
      <c r="L1" s="126" t="s">
        <v>41</v>
      </c>
      <c r="M1" s="99" t="s">
        <v>12</v>
      </c>
      <c r="N1" s="126" t="s">
        <v>40</v>
      </c>
      <c r="O1" s="99" t="s">
        <v>12</v>
      </c>
      <c r="P1" s="93">
        <v>2017</v>
      </c>
      <c r="Q1" s="99" t="s">
        <v>12</v>
      </c>
      <c r="R1" s="93">
        <v>2016</v>
      </c>
      <c r="S1" s="99" t="s">
        <v>12</v>
      </c>
      <c r="T1" s="93">
        <v>2015</v>
      </c>
      <c r="U1" s="99" t="s">
        <v>12</v>
      </c>
      <c r="V1" s="93">
        <v>2014</v>
      </c>
      <c r="W1" s="99" t="s">
        <v>12</v>
      </c>
      <c r="X1" s="93">
        <v>2013</v>
      </c>
      <c r="Y1" s="99" t="s">
        <v>12</v>
      </c>
      <c r="Z1" s="93">
        <v>2012</v>
      </c>
      <c r="AA1" s="102" t="s">
        <v>12</v>
      </c>
      <c r="AB1" s="93">
        <v>2011</v>
      </c>
      <c r="AC1" s="102" t="s">
        <v>12</v>
      </c>
      <c r="AD1" s="93">
        <v>2010</v>
      </c>
      <c r="AE1" s="55" t="s">
        <v>12</v>
      </c>
      <c r="AF1" s="60">
        <v>2009</v>
      </c>
      <c r="AG1" s="55" t="s">
        <v>12</v>
      </c>
      <c r="AH1" s="59" t="s">
        <v>37</v>
      </c>
      <c r="AI1" s="57" t="s">
        <v>12</v>
      </c>
      <c r="AJ1" s="58">
        <v>2007</v>
      </c>
      <c r="AK1" s="57" t="s">
        <v>12</v>
      </c>
      <c r="AL1" s="56">
        <v>2006</v>
      </c>
      <c r="AM1" s="57" t="s">
        <v>12</v>
      </c>
      <c r="AN1" s="56">
        <v>2005</v>
      </c>
      <c r="AO1" s="55" t="s">
        <v>12</v>
      </c>
      <c r="AP1" s="54" t="s">
        <v>19</v>
      </c>
      <c r="AQ1" s="55" t="s">
        <v>12</v>
      </c>
    </row>
    <row r="2" spans="1:43" x14ac:dyDescent="0.2">
      <c r="A2" s="61" t="s">
        <v>21</v>
      </c>
      <c r="B2" s="147">
        <v>926352</v>
      </c>
      <c r="C2" s="121">
        <f>B2/B$19</f>
        <v>0.96747248294250532</v>
      </c>
      <c r="D2" s="142">
        <v>911343</v>
      </c>
      <c r="E2" s="121">
        <f>D2/D$19</f>
        <v>0.96643357978188671</v>
      </c>
      <c r="F2" s="134">
        <v>863498</v>
      </c>
      <c r="G2" s="121">
        <f>F2/F$19</f>
        <v>0.96271760143956442</v>
      </c>
      <c r="H2" s="134">
        <v>812707</v>
      </c>
      <c r="I2" s="121">
        <f>H2/H$19</f>
        <v>0.96347550016834294</v>
      </c>
      <c r="J2" s="134">
        <v>753490</v>
      </c>
      <c r="K2" s="121">
        <f>J2/J$19</f>
        <v>0.96094568002315994</v>
      </c>
      <c r="L2" s="130">
        <v>794523</v>
      </c>
      <c r="M2" s="121">
        <f>L2/L$19</f>
        <v>0.96099640770710115</v>
      </c>
      <c r="N2" s="127">
        <v>771840</v>
      </c>
      <c r="O2" s="121">
        <f>N2/N$19</f>
        <v>0.96200057831709729</v>
      </c>
      <c r="P2" s="95">
        <v>774927</v>
      </c>
      <c r="Q2" s="121">
        <f>P2/P$19</f>
        <v>0.96247245827444106</v>
      </c>
      <c r="R2" s="95">
        <v>772363</v>
      </c>
      <c r="S2" s="121">
        <f>R2/R$19</f>
        <v>0.95187642267605443</v>
      </c>
      <c r="T2" s="125">
        <v>753334</v>
      </c>
      <c r="U2" s="121">
        <f>T2/T$19</f>
        <v>0.94489075860027516</v>
      </c>
      <c r="V2" s="95">
        <v>734104</v>
      </c>
      <c r="W2" s="121">
        <f>V2/V$19</f>
        <v>0.94796365190644127</v>
      </c>
      <c r="X2" s="95">
        <v>726153</v>
      </c>
      <c r="Y2" s="120">
        <f>X2/X$19</f>
        <v>0.94536892865140165</v>
      </c>
      <c r="Z2" s="94">
        <v>718391</v>
      </c>
      <c r="AA2" s="120">
        <v>0.94194212437882696</v>
      </c>
      <c r="AB2" s="94">
        <v>671885</v>
      </c>
      <c r="AC2" s="108">
        <v>0.93559055337399388</v>
      </c>
      <c r="AD2" s="94">
        <v>642503</v>
      </c>
      <c r="AE2" s="122">
        <v>0.93010000000000004</v>
      </c>
      <c r="AF2" s="68">
        <v>591358</v>
      </c>
      <c r="AG2" s="122">
        <v>0.94189999999999996</v>
      </c>
      <c r="AH2" s="68">
        <v>540401</v>
      </c>
      <c r="AI2" s="67">
        <v>0.94059999999999999</v>
      </c>
      <c r="AJ2" s="68">
        <v>467405</v>
      </c>
      <c r="AK2" s="67">
        <f>AJ2/AJ$19</f>
        <v>0.93187831083411587</v>
      </c>
      <c r="AL2" s="66">
        <v>413247</v>
      </c>
      <c r="AM2" s="67">
        <v>0.93787830302370001</v>
      </c>
      <c r="AN2" s="64">
        <v>387797</v>
      </c>
      <c r="AO2" s="65">
        <v>0.95209999999999995</v>
      </c>
      <c r="AP2" s="62">
        <v>173385</v>
      </c>
      <c r="AQ2" s="63">
        <v>0.92185364971847539</v>
      </c>
    </row>
    <row r="3" spans="1:43" x14ac:dyDescent="0.2">
      <c r="A3" s="61" t="s">
        <v>22</v>
      </c>
      <c r="B3" s="147">
        <v>14947</v>
      </c>
      <c r="C3" s="121">
        <f t="shared" ref="C3:I18" si="0">B3/B$19</f>
        <v>1.5610492774389894E-2</v>
      </c>
      <c r="D3" s="142">
        <v>15229</v>
      </c>
      <c r="E3" s="121">
        <f t="shared" si="0"/>
        <v>1.614959130261422E-2</v>
      </c>
      <c r="F3" s="134">
        <v>16058</v>
      </c>
      <c r="G3" s="121">
        <f t="shared" si="0"/>
        <v>1.7903132657998658E-2</v>
      </c>
      <c r="H3" s="134">
        <v>14535</v>
      </c>
      <c r="I3" s="121">
        <f t="shared" si="0"/>
        <v>1.7231445520891127E-2</v>
      </c>
      <c r="J3" s="134">
        <v>14847</v>
      </c>
      <c r="K3" s="121">
        <f t="shared" ref="K3:Q18" si="1">J3/J$19</f>
        <v>1.8934770881237781E-2</v>
      </c>
      <c r="L3" s="130">
        <v>15378</v>
      </c>
      <c r="M3" s="121">
        <f t="shared" si="1"/>
        <v>1.8600094343045829E-2</v>
      </c>
      <c r="N3" s="128">
        <v>14272</v>
      </c>
      <c r="O3" s="121">
        <f t="shared" si="1"/>
        <v>1.7788236232563242E-2</v>
      </c>
      <c r="P3" s="95">
        <v>14486</v>
      </c>
      <c r="Q3" s="121">
        <f t="shared" si="1"/>
        <v>1.7991857336966646E-2</v>
      </c>
      <c r="R3" s="95">
        <v>18648</v>
      </c>
      <c r="S3" s="121">
        <f t="shared" ref="S3:S18" si="2">R3/R$19</f>
        <v>2.2982187818503814E-2</v>
      </c>
      <c r="T3" s="125">
        <v>20407</v>
      </c>
      <c r="U3" s="121">
        <f t="shared" ref="U3:U18" si="3">T3/T$19</f>
        <v>2.5596064575282431E-2</v>
      </c>
      <c r="V3" s="95">
        <v>18935</v>
      </c>
      <c r="W3" s="121">
        <f t="shared" ref="W3:W18" si="4">V3/V$19</f>
        <v>2.4451156442205007E-2</v>
      </c>
      <c r="X3" s="95">
        <v>20128</v>
      </c>
      <c r="Y3" s="120">
        <f t="shared" ref="Y3:Y18" si="5">X3/X$19</f>
        <v>2.6204375380801857E-2</v>
      </c>
      <c r="Z3" s="94">
        <v>19725</v>
      </c>
      <c r="AA3" s="120">
        <v>2.5863086262734866E-2</v>
      </c>
      <c r="AB3" s="94">
        <v>20962</v>
      </c>
      <c r="AC3" s="108">
        <v>2.9189294566519062E-2</v>
      </c>
      <c r="AD3" s="94">
        <v>18461</v>
      </c>
      <c r="AE3" s="67">
        <v>3.4000000000000002E-2</v>
      </c>
      <c r="AF3" s="68">
        <v>16550</v>
      </c>
      <c r="AG3" s="67">
        <v>2.64E-2</v>
      </c>
      <c r="AH3" s="68">
        <v>17312</v>
      </c>
      <c r="AI3" s="67">
        <v>3.0099999999999998E-2</v>
      </c>
      <c r="AJ3" s="68">
        <v>18899</v>
      </c>
      <c r="AK3" s="67">
        <f t="shared" ref="AK3:AK16" si="6">AJ3/AJ$19</f>
        <v>3.7679460417526463E-2</v>
      </c>
      <c r="AL3" s="66">
        <v>14252</v>
      </c>
      <c r="AM3" s="67">
        <v>3.2345404987074999E-2</v>
      </c>
      <c r="AN3" s="70">
        <v>10065</v>
      </c>
      <c r="AO3" s="65">
        <v>2.47E-2</v>
      </c>
      <c r="AP3" s="69">
        <v>5601</v>
      </c>
      <c r="AQ3" s="63">
        <v>2.9779405900586444E-2</v>
      </c>
    </row>
    <row r="4" spans="1:43" x14ac:dyDescent="0.2">
      <c r="A4" s="61" t="s">
        <v>23</v>
      </c>
      <c r="B4" s="147">
        <v>3206</v>
      </c>
      <c r="C4" s="121">
        <f t="shared" si="0"/>
        <v>3.3483133628617115E-3</v>
      </c>
      <c r="D4" s="142">
        <v>2819</v>
      </c>
      <c r="E4" s="121">
        <f t="shared" si="0"/>
        <v>2.98940822654603E-3</v>
      </c>
      <c r="F4" s="134">
        <v>3118</v>
      </c>
      <c r="G4" s="121">
        <f t="shared" si="0"/>
        <v>3.4762714925669334E-3</v>
      </c>
      <c r="H4" s="134">
        <v>2854</v>
      </c>
      <c r="I4" s="121">
        <f t="shared" si="0"/>
        <v>3.3834568638887704E-3</v>
      </c>
      <c r="J4" s="134">
        <v>2811</v>
      </c>
      <c r="K4" s="121">
        <f t="shared" si="1"/>
        <v>3.5849424764032734E-3</v>
      </c>
      <c r="L4" s="130">
        <v>2845</v>
      </c>
      <c r="M4" s="121">
        <f t="shared" si="1"/>
        <v>3.4411021202994788E-3</v>
      </c>
      <c r="N4" s="128">
        <v>2636</v>
      </c>
      <c r="O4" s="121">
        <f t="shared" si="1"/>
        <v>3.2854393714291412E-3</v>
      </c>
      <c r="P4" s="95">
        <v>2224</v>
      </c>
      <c r="Q4" s="121">
        <f t="shared" si="1"/>
        <v>2.7622456659819011E-3</v>
      </c>
      <c r="R4" s="95">
        <v>2384</v>
      </c>
      <c r="S4" s="121">
        <f t="shared" si="2"/>
        <v>2.9380917931849581E-3</v>
      </c>
      <c r="T4" s="125">
        <v>3157</v>
      </c>
      <c r="U4" s="121">
        <f t="shared" si="3"/>
        <v>3.9597577235344064E-3</v>
      </c>
      <c r="V4" s="95">
        <v>2913</v>
      </c>
      <c r="W4" s="121">
        <f t="shared" si="4"/>
        <v>3.7616170433664212E-3</v>
      </c>
      <c r="X4" s="95">
        <v>3363</v>
      </c>
      <c r="Y4" s="120">
        <f t="shared" si="5"/>
        <v>4.3782449525852866E-3</v>
      </c>
      <c r="Z4" s="94">
        <v>3831</v>
      </c>
      <c r="AA4" s="120">
        <v>5.0231423813707106E-3</v>
      </c>
      <c r="AB4" s="94">
        <v>4133</v>
      </c>
      <c r="AC4" s="108">
        <v>5.755145236304899E-3</v>
      </c>
      <c r="AD4" s="94">
        <v>3560</v>
      </c>
      <c r="AE4" s="67">
        <v>6.7999999999999996E-3</v>
      </c>
      <c r="AF4" s="68">
        <v>3306</v>
      </c>
      <c r="AG4" s="67">
        <v>5.3E-3</v>
      </c>
      <c r="AH4" s="68">
        <v>2397</v>
      </c>
      <c r="AI4" s="67">
        <v>4.1999999999999997E-3</v>
      </c>
      <c r="AJ4" s="68">
        <v>2128</v>
      </c>
      <c r="AK4" s="67">
        <f t="shared" si="6"/>
        <v>4.2426526148736073E-3</v>
      </c>
      <c r="AL4" s="66">
        <v>1724</v>
      </c>
      <c r="AM4" s="67">
        <v>3.9126773924864702E-3</v>
      </c>
      <c r="AN4" s="71">
        <v>638</v>
      </c>
      <c r="AO4" s="65">
        <v>1.6000000000000001E-3</v>
      </c>
      <c r="AP4" s="69">
        <v>392</v>
      </c>
      <c r="AQ4" s="63">
        <v>2.0841862369273142E-3</v>
      </c>
    </row>
    <row r="5" spans="1:43" x14ac:dyDescent="0.2">
      <c r="A5" s="61" t="s">
        <v>24</v>
      </c>
      <c r="B5" s="147">
        <v>8984</v>
      </c>
      <c r="C5" s="121">
        <f t="shared" si="0"/>
        <v>9.3827970218183458E-3</v>
      </c>
      <c r="D5" s="142">
        <v>9788</v>
      </c>
      <c r="E5" s="121">
        <f t="shared" si="0"/>
        <v>1.0379683476918249E-2</v>
      </c>
      <c r="F5" s="134">
        <v>9683</v>
      </c>
      <c r="G5" s="121">
        <f t="shared" si="0"/>
        <v>1.0795617980284033E-2</v>
      </c>
      <c r="H5" s="134">
        <v>9239</v>
      </c>
      <c r="I5" s="121">
        <f t="shared" si="0"/>
        <v>1.0952963547816521E-2</v>
      </c>
      <c r="J5" s="134">
        <v>9032</v>
      </c>
      <c r="K5" s="121">
        <f t="shared" si="1"/>
        <v>1.1518747935565409E-2</v>
      </c>
      <c r="L5" s="130">
        <v>10222</v>
      </c>
      <c r="M5" s="121">
        <f t="shared" si="1"/>
        <v>1.2363777108506597E-2</v>
      </c>
      <c r="N5" s="128">
        <v>9617</v>
      </c>
      <c r="O5" s="121">
        <f t="shared" si="1"/>
        <v>1.1986369664276955E-2</v>
      </c>
      <c r="P5" s="95">
        <v>10054</v>
      </c>
      <c r="Q5" s="121">
        <f t="shared" si="1"/>
        <v>1.2487238275981132E-2</v>
      </c>
      <c r="R5" s="95">
        <v>13692</v>
      </c>
      <c r="S5" s="121">
        <f t="shared" si="2"/>
        <v>1.6874309073946495E-2</v>
      </c>
      <c r="T5" s="125">
        <v>15647</v>
      </c>
      <c r="U5" s="121">
        <f t="shared" si="3"/>
        <v>1.962569816285805E-2</v>
      </c>
      <c r="V5" s="95">
        <v>13963</v>
      </c>
      <c r="W5" s="121">
        <f t="shared" si="4"/>
        <v>1.8030710187615977E-2</v>
      </c>
      <c r="X5" s="95">
        <v>13656</v>
      </c>
      <c r="Y5" s="120">
        <f t="shared" si="5"/>
        <v>1.7778564695957382E-2</v>
      </c>
      <c r="Z5" s="94">
        <v>15220</v>
      </c>
      <c r="AA5" s="120">
        <v>1.9956206485111518E-2</v>
      </c>
      <c r="AB5" s="94">
        <v>15231</v>
      </c>
      <c r="AC5" s="108">
        <v>2.1208956470883115E-2</v>
      </c>
      <c r="AD5" s="94">
        <v>12459</v>
      </c>
      <c r="AE5" s="67">
        <v>1.9599999999999999E-2</v>
      </c>
      <c r="AF5" s="68">
        <v>10656</v>
      </c>
      <c r="AG5" s="67">
        <v>1.7000000000000001E-2</v>
      </c>
      <c r="AH5" s="68">
        <v>9079</v>
      </c>
      <c r="AI5" s="67">
        <v>1.5800000000000002E-2</v>
      </c>
      <c r="AJ5" s="68">
        <v>9190</v>
      </c>
      <c r="AK5" s="67">
        <f t="shared" si="6"/>
        <v>1.8322357862165628E-2</v>
      </c>
      <c r="AL5" s="66">
        <v>7734</v>
      </c>
      <c r="AM5" s="67">
        <v>1.7552579439379601E-2</v>
      </c>
      <c r="AN5" s="70">
        <v>4932</v>
      </c>
      <c r="AO5" s="65">
        <v>1.21E-2</v>
      </c>
      <c r="AP5" s="69">
        <v>2920</v>
      </c>
      <c r="AQ5" s="63">
        <v>1.5525060744458563E-2</v>
      </c>
    </row>
    <row r="6" spans="1:43" x14ac:dyDescent="0.2">
      <c r="A6" s="61" t="s">
        <v>5</v>
      </c>
      <c r="B6" s="147">
        <v>1073</v>
      </c>
      <c r="C6" s="121">
        <f t="shared" si="0"/>
        <v>1.1206301429665055E-3</v>
      </c>
      <c r="D6" s="142">
        <v>1200</v>
      </c>
      <c r="E6" s="121">
        <f t="shared" si="0"/>
        <v>1.2725398623111869E-3</v>
      </c>
      <c r="F6" s="134">
        <v>1331</v>
      </c>
      <c r="G6" s="121">
        <f t="shared" si="0"/>
        <v>1.4839375742804965E-3</v>
      </c>
      <c r="H6" s="134">
        <v>1418</v>
      </c>
      <c r="I6" s="121">
        <f t="shared" si="0"/>
        <v>1.681058806234855E-3</v>
      </c>
      <c r="J6" s="134">
        <v>1239</v>
      </c>
      <c r="K6" s="121">
        <f t="shared" si="1"/>
        <v>1.580129394615317E-3</v>
      </c>
      <c r="L6" s="130">
        <v>1318</v>
      </c>
      <c r="M6" s="121">
        <f t="shared" si="1"/>
        <v>1.5941555692635194E-3</v>
      </c>
      <c r="N6" s="128">
        <v>1482</v>
      </c>
      <c r="O6" s="121">
        <f t="shared" si="1"/>
        <v>1.8471248666380832E-3</v>
      </c>
      <c r="P6" s="95">
        <v>1257</v>
      </c>
      <c r="Q6" s="121">
        <f t="shared" si="1"/>
        <v>1.5612152887316772E-3</v>
      </c>
      <c r="R6" s="95">
        <v>1899</v>
      </c>
      <c r="S6" s="121">
        <f t="shared" si="2"/>
        <v>2.3403675819036224E-3</v>
      </c>
      <c r="T6" s="125">
        <v>2076</v>
      </c>
      <c r="U6" s="121">
        <f t="shared" si="3"/>
        <v>2.6038824941581971E-3</v>
      </c>
      <c r="V6" s="95">
        <v>2018</v>
      </c>
      <c r="W6" s="121">
        <f t="shared" si="4"/>
        <v>2.6058850647145341E-3</v>
      </c>
      <c r="X6" s="95">
        <v>2133</v>
      </c>
      <c r="Y6" s="120">
        <f t="shared" si="5"/>
        <v>2.7769243187226928E-3</v>
      </c>
      <c r="Z6" s="94">
        <v>2498</v>
      </c>
      <c r="AA6" s="120">
        <v>3.2753353350728361E-3</v>
      </c>
      <c r="AB6" s="94">
        <v>2451</v>
      </c>
      <c r="AC6" s="108">
        <v>3.4129835408137688E-3</v>
      </c>
      <c r="AD6" s="94">
        <v>2205</v>
      </c>
      <c r="AE6" s="67">
        <v>4.1000000000000003E-3</v>
      </c>
      <c r="AF6" s="68">
        <v>2328</v>
      </c>
      <c r="AG6" s="67">
        <v>3.7000000000000002E-3</v>
      </c>
      <c r="AH6" s="68">
        <v>1901</v>
      </c>
      <c r="AI6" s="67">
        <v>3.3E-3</v>
      </c>
      <c r="AJ6" s="68">
        <v>1953</v>
      </c>
      <c r="AK6" s="67">
        <f t="shared" si="6"/>
        <v>3.893750261676765E-3</v>
      </c>
      <c r="AL6" s="66">
        <v>1711</v>
      </c>
      <c r="AM6" s="67">
        <v>3.8831734446312998E-3</v>
      </c>
      <c r="AN6" s="70">
        <v>1247</v>
      </c>
      <c r="AO6" s="65">
        <v>3.0999999999999999E-3</v>
      </c>
      <c r="AP6" s="69">
        <v>702</v>
      </c>
      <c r="AQ6" s="63">
        <v>3.7323947406198328E-3</v>
      </c>
    </row>
    <row r="7" spans="1:43" x14ac:dyDescent="0.2">
      <c r="A7" s="61" t="s">
        <v>25</v>
      </c>
      <c r="B7" s="147">
        <v>93</v>
      </c>
      <c r="C7" s="121">
        <f t="shared" si="0"/>
        <v>9.7128241655065244E-5</v>
      </c>
      <c r="D7" s="142">
        <v>78</v>
      </c>
      <c r="E7" s="121">
        <f t="shared" si="0"/>
        <v>8.2715091050227142E-5</v>
      </c>
      <c r="F7" s="134">
        <v>88</v>
      </c>
      <c r="G7" s="121">
        <f t="shared" si="0"/>
        <v>9.8111575159041091E-5</v>
      </c>
      <c r="H7" s="134">
        <v>83</v>
      </c>
      <c r="I7" s="121">
        <f t="shared" si="0"/>
        <v>9.8397659321222117E-5</v>
      </c>
      <c r="J7" s="134">
        <v>68</v>
      </c>
      <c r="K7" s="121">
        <f t="shared" si="1"/>
        <v>8.6722194377596092E-5</v>
      </c>
      <c r="L7" s="130">
        <v>72</v>
      </c>
      <c r="M7" s="121">
        <f t="shared" si="1"/>
        <v>8.7085888457491195E-5</v>
      </c>
      <c r="N7" s="128">
        <v>66</v>
      </c>
      <c r="O7" s="121">
        <f t="shared" si="1"/>
        <v>8.2260621591169692E-5</v>
      </c>
      <c r="P7" s="95">
        <v>71</v>
      </c>
      <c r="Q7" s="121">
        <f t="shared" si="1"/>
        <v>8.8183202466148833E-5</v>
      </c>
      <c r="R7" s="95">
        <v>95</v>
      </c>
      <c r="S7" s="121">
        <f t="shared" si="2"/>
        <v>1.1708000014789053E-4</v>
      </c>
      <c r="T7" s="125">
        <v>105</v>
      </c>
      <c r="U7" s="121">
        <f t="shared" si="3"/>
        <v>1.3169925909759666E-4</v>
      </c>
      <c r="V7" s="95">
        <v>88</v>
      </c>
      <c r="W7" s="121">
        <f t="shared" si="4"/>
        <v>1.1363621689538107E-4</v>
      </c>
      <c r="X7" s="95">
        <v>79</v>
      </c>
      <c r="Y7" s="120">
        <f t="shared" si="5"/>
        <v>1.0284904884158121E-4</v>
      </c>
      <c r="Z7" s="94">
        <v>108</v>
      </c>
      <c r="AA7" s="120">
        <v>1.4160777269330116E-4</v>
      </c>
      <c r="AB7" s="94">
        <v>81</v>
      </c>
      <c r="AC7" s="108">
        <v>1.1279137772579163E-4</v>
      </c>
      <c r="AD7" s="94">
        <v>67</v>
      </c>
      <c r="AE7" s="67">
        <v>1E-4</v>
      </c>
      <c r="AF7" s="68">
        <v>94</v>
      </c>
      <c r="AG7" s="67">
        <v>1E-4</v>
      </c>
      <c r="AH7" s="68">
        <v>76</v>
      </c>
      <c r="AI7" s="67">
        <v>1E-4</v>
      </c>
      <c r="AJ7" s="73">
        <v>107</v>
      </c>
      <c r="AK7" s="67">
        <f t="shared" si="6"/>
        <v>2.1332886738321242E-4</v>
      </c>
      <c r="AL7" s="66">
        <v>85</v>
      </c>
      <c r="AM7" s="67">
        <v>2.0000000000000001E-4</v>
      </c>
      <c r="AN7" s="71">
        <v>79</v>
      </c>
      <c r="AO7" s="65">
        <v>2.0000000000000001E-4</v>
      </c>
      <c r="AP7" s="69">
        <v>37</v>
      </c>
      <c r="AQ7" s="63">
        <v>1.9672166011813934E-4</v>
      </c>
    </row>
    <row r="8" spans="1:43" x14ac:dyDescent="0.2">
      <c r="A8" s="61" t="s">
        <v>26</v>
      </c>
      <c r="B8" s="147">
        <v>60</v>
      </c>
      <c r="C8" s="121">
        <f t="shared" si="0"/>
        <v>6.2663381712945316E-5</v>
      </c>
      <c r="D8" s="142">
        <v>60</v>
      </c>
      <c r="E8" s="121">
        <f t="shared" si="0"/>
        <v>6.3626993115559343E-5</v>
      </c>
      <c r="F8" s="134">
        <v>65</v>
      </c>
      <c r="G8" s="121">
        <f t="shared" si="0"/>
        <v>7.2468777106109901E-5</v>
      </c>
      <c r="H8" s="134">
        <v>55</v>
      </c>
      <c r="I8" s="121">
        <f t="shared" si="0"/>
        <v>6.5203268224906227E-5</v>
      </c>
      <c r="J8" s="134">
        <v>34</v>
      </c>
      <c r="K8" s="121">
        <f t="shared" si="1"/>
        <v>4.3361097188798046E-5</v>
      </c>
      <c r="L8" s="130">
        <v>33</v>
      </c>
      <c r="M8" s="121">
        <f t="shared" si="1"/>
        <v>3.9914365543016799E-5</v>
      </c>
      <c r="N8" s="128">
        <v>40</v>
      </c>
      <c r="O8" s="121">
        <f t="shared" si="1"/>
        <v>4.9854922176466483E-5</v>
      </c>
      <c r="P8" s="95">
        <v>47</v>
      </c>
      <c r="Q8" s="121">
        <f t="shared" si="1"/>
        <v>5.8374795998718241E-5</v>
      </c>
      <c r="R8" s="95">
        <v>67</v>
      </c>
      <c r="S8" s="121">
        <f t="shared" si="2"/>
        <v>8.2572210630617529E-5</v>
      </c>
      <c r="T8" s="125">
        <v>56</v>
      </c>
      <c r="U8" s="121">
        <f t="shared" si="3"/>
        <v>7.0239604852051558E-5</v>
      </c>
      <c r="V8" s="95">
        <v>43</v>
      </c>
      <c r="W8" s="121">
        <f t="shared" si="4"/>
        <v>5.5526787801152116E-5</v>
      </c>
      <c r="X8" s="95">
        <v>48</v>
      </c>
      <c r="Y8" s="120">
        <f t="shared" si="5"/>
        <v>6.249056132146707E-5</v>
      </c>
      <c r="Z8" s="94">
        <v>38</v>
      </c>
      <c r="AA8" s="120">
        <v>4.9824957058754116E-5</v>
      </c>
      <c r="AB8" s="94">
        <v>45</v>
      </c>
      <c r="AC8" s="108">
        <v>6.2661876514328677E-5</v>
      </c>
      <c r="AD8" s="94">
        <v>35</v>
      </c>
      <c r="AE8" s="67">
        <v>0</v>
      </c>
      <c r="AF8" s="68">
        <v>48</v>
      </c>
      <c r="AG8" s="67">
        <v>1E-4</v>
      </c>
      <c r="AH8" s="68">
        <v>49</v>
      </c>
      <c r="AI8" s="67">
        <v>1E-4</v>
      </c>
      <c r="AJ8" s="73">
        <v>50</v>
      </c>
      <c r="AK8" s="67">
        <f t="shared" si="6"/>
        <v>9.9686386627669354E-5</v>
      </c>
      <c r="AL8" s="66">
        <v>60</v>
      </c>
      <c r="AM8" s="67">
        <v>1E-4</v>
      </c>
      <c r="AN8" s="71">
        <v>51</v>
      </c>
      <c r="AO8" s="65">
        <v>1E-4</v>
      </c>
      <c r="AP8" s="69">
        <v>17</v>
      </c>
      <c r="AQ8" s="63">
        <v>9.03856276218478E-5</v>
      </c>
    </row>
    <row r="9" spans="1:43" x14ac:dyDescent="0.2">
      <c r="A9" s="61" t="s">
        <v>27</v>
      </c>
      <c r="B9" s="147">
        <v>1228</v>
      </c>
      <c r="C9" s="121">
        <f t="shared" si="0"/>
        <v>1.2825105457249474E-3</v>
      </c>
      <c r="D9" s="142">
        <v>1237</v>
      </c>
      <c r="E9" s="121">
        <f t="shared" si="0"/>
        <v>1.3117765080657819E-3</v>
      </c>
      <c r="F9" s="134">
        <v>1602</v>
      </c>
      <c r="G9" s="121">
        <f t="shared" si="0"/>
        <v>1.7860766295998162E-3</v>
      </c>
      <c r="H9" s="134">
        <v>1268</v>
      </c>
      <c r="I9" s="121">
        <f t="shared" si="0"/>
        <v>1.50323171107602E-3</v>
      </c>
      <c r="J9" s="134">
        <v>1355</v>
      </c>
      <c r="K9" s="121">
        <f t="shared" si="1"/>
        <v>1.7280672556123926E-3</v>
      </c>
      <c r="L9" s="130">
        <v>1070</v>
      </c>
      <c r="M9" s="121">
        <f t="shared" si="1"/>
        <v>1.2941930645766053E-3</v>
      </c>
      <c r="N9" s="128">
        <v>1070</v>
      </c>
      <c r="O9" s="121">
        <f t="shared" si="1"/>
        <v>1.3336191682204784E-3</v>
      </c>
      <c r="P9" s="95">
        <v>865</v>
      </c>
      <c r="Q9" s="121">
        <f t="shared" si="1"/>
        <v>1.0743446497636442E-3</v>
      </c>
      <c r="R9" s="95">
        <v>968</v>
      </c>
      <c r="S9" s="121">
        <f t="shared" si="2"/>
        <v>1.192983580454295E-3</v>
      </c>
      <c r="T9" s="125">
        <v>1286</v>
      </c>
      <c r="U9" s="121">
        <f t="shared" si="3"/>
        <v>1.6130023542810412E-3</v>
      </c>
      <c r="V9" s="95">
        <v>1239</v>
      </c>
      <c r="W9" s="121">
        <f t="shared" si="4"/>
        <v>1.599946281061104E-3</v>
      </c>
      <c r="X9" s="95">
        <v>1357</v>
      </c>
      <c r="Y9" s="120">
        <f t="shared" si="5"/>
        <v>1.7666602440256419E-3</v>
      </c>
      <c r="Z9" s="94">
        <v>1859</v>
      </c>
      <c r="AA9" s="120">
        <v>2.437489346637471E-3</v>
      </c>
      <c r="AB9" s="94">
        <v>2162</v>
      </c>
      <c r="AC9" s="108">
        <v>3.0105550449773025E-3</v>
      </c>
      <c r="AD9" s="94">
        <v>1769</v>
      </c>
      <c r="AE9" s="67">
        <v>3.0000000000000001E-3</v>
      </c>
      <c r="AF9" s="68">
        <v>1654</v>
      </c>
      <c r="AG9" s="67">
        <v>2.5999999999999999E-3</v>
      </c>
      <c r="AH9" s="68">
        <v>1521</v>
      </c>
      <c r="AI9" s="67">
        <v>2.5999999999999999E-3</v>
      </c>
      <c r="AJ9" s="73">
        <v>667</v>
      </c>
      <c r="AK9" s="67">
        <f t="shared" si="6"/>
        <v>1.3298163976131093E-3</v>
      </c>
      <c r="AL9" s="66">
        <v>512</v>
      </c>
      <c r="AM9" s="67">
        <v>1.1620016386038701E-3</v>
      </c>
      <c r="AN9" s="71">
        <v>210</v>
      </c>
      <c r="AO9" s="65">
        <v>5.0000000000000001E-4</v>
      </c>
      <c r="AP9" s="69">
        <v>160</v>
      </c>
      <c r="AQ9" s="63">
        <v>8.5068825997033221E-4</v>
      </c>
    </row>
    <row r="10" spans="1:43" x14ac:dyDescent="0.2">
      <c r="A10" s="61" t="s">
        <v>28</v>
      </c>
      <c r="B10" s="147">
        <v>44</v>
      </c>
      <c r="C10" s="121">
        <f t="shared" si="0"/>
        <v>4.5953146589493228E-5</v>
      </c>
      <c r="D10" s="142">
        <v>30</v>
      </c>
      <c r="E10" s="121">
        <f t="shared" si="0"/>
        <v>3.1813496557779671E-5</v>
      </c>
      <c r="F10" s="134">
        <v>73</v>
      </c>
      <c r="G10" s="121">
        <f t="shared" si="0"/>
        <v>8.1388011211477277E-5</v>
      </c>
      <c r="H10" s="134">
        <v>57</v>
      </c>
      <c r="I10" s="121">
        <f t="shared" si="0"/>
        <v>6.7574296160357361E-5</v>
      </c>
      <c r="J10" s="134">
        <v>60</v>
      </c>
      <c r="K10" s="121">
        <f t="shared" si="1"/>
        <v>7.6519583274349491E-5</v>
      </c>
      <c r="L10" s="130">
        <v>59</v>
      </c>
      <c r="M10" s="121">
        <f t="shared" si="1"/>
        <v>7.1362047485999737E-5</v>
      </c>
      <c r="N10" s="128">
        <v>72</v>
      </c>
      <c r="O10" s="121">
        <f t="shared" si="1"/>
        <v>8.9738859917639673E-5</v>
      </c>
      <c r="P10" s="95">
        <v>70</v>
      </c>
      <c r="Q10" s="121">
        <f t="shared" si="1"/>
        <v>8.6941185530005889E-5</v>
      </c>
      <c r="R10" s="95">
        <v>98</v>
      </c>
      <c r="S10" s="121">
        <f t="shared" si="2"/>
        <v>1.207772633104555E-4</v>
      </c>
      <c r="T10" s="125">
        <v>104</v>
      </c>
      <c r="U10" s="121">
        <f t="shared" si="3"/>
        <v>1.3044498043952434E-4</v>
      </c>
      <c r="V10" s="95">
        <v>116</v>
      </c>
      <c r="W10" s="121">
        <f t="shared" si="4"/>
        <v>1.4979319499845687E-4</v>
      </c>
      <c r="X10" s="95">
        <v>122</v>
      </c>
      <c r="Y10" s="120">
        <f t="shared" si="5"/>
        <v>1.5883017669206213E-4</v>
      </c>
      <c r="Z10" s="94">
        <v>167</v>
      </c>
      <c r="AA10" s="120">
        <v>2.1896757444241939E-4</v>
      </c>
      <c r="AB10" s="94">
        <v>141</v>
      </c>
      <c r="AC10" s="108">
        <v>1.9634054641156319E-4</v>
      </c>
      <c r="AD10" s="94">
        <v>110</v>
      </c>
      <c r="AE10" s="67">
        <v>2.0000000000000001E-4</v>
      </c>
      <c r="AF10" s="68">
        <v>113</v>
      </c>
      <c r="AG10" s="67">
        <v>2.0000000000000001E-4</v>
      </c>
      <c r="AH10" s="68">
        <v>164</v>
      </c>
      <c r="AI10" s="67">
        <v>2.9999999999999997E-4</v>
      </c>
      <c r="AJ10" s="73">
        <v>64</v>
      </c>
      <c r="AK10" s="67">
        <f t="shared" si="6"/>
        <v>1.2759857488341678E-4</v>
      </c>
      <c r="AL10" s="66">
        <v>58</v>
      </c>
      <c r="AM10" s="67">
        <v>1E-4</v>
      </c>
      <c r="AN10" s="71">
        <v>46</v>
      </c>
      <c r="AO10" s="65">
        <v>1E-4</v>
      </c>
      <c r="AP10" s="69">
        <v>20</v>
      </c>
      <c r="AQ10" s="63">
        <v>1.0633603249629153E-4</v>
      </c>
    </row>
    <row r="11" spans="1:43" x14ac:dyDescent="0.2">
      <c r="A11" s="61" t="s">
        <v>29</v>
      </c>
      <c r="B11" s="147">
        <v>14</v>
      </c>
      <c r="C11" s="121">
        <f t="shared" si="0"/>
        <v>1.4621455733020574E-5</v>
      </c>
      <c r="D11" s="142">
        <v>15</v>
      </c>
      <c r="E11" s="121">
        <f t="shared" si="0"/>
        <v>1.5906748278889836E-5</v>
      </c>
      <c r="F11" s="134">
        <v>30</v>
      </c>
      <c r="G11" s="121">
        <f t="shared" si="0"/>
        <v>3.3447127895127648E-5</v>
      </c>
      <c r="H11" s="134">
        <v>15</v>
      </c>
      <c r="I11" s="121">
        <f t="shared" si="0"/>
        <v>1.7782709515883515E-5</v>
      </c>
      <c r="J11" s="134">
        <v>22</v>
      </c>
      <c r="K11" s="121">
        <f t="shared" si="1"/>
        <v>2.8057180533928145E-5</v>
      </c>
      <c r="L11" s="130">
        <v>11</v>
      </c>
      <c r="M11" s="121">
        <f t="shared" si="1"/>
        <v>1.3304788514338933E-5</v>
      </c>
      <c r="N11" s="128">
        <v>19</v>
      </c>
      <c r="O11" s="121">
        <f t="shared" si="1"/>
        <v>2.3681088033821578E-5</v>
      </c>
      <c r="P11" s="95">
        <v>20</v>
      </c>
      <c r="Q11" s="121">
        <f t="shared" si="1"/>
        <v>2.4840338722858826E-5</v>
      </c>
      <c r="R11" s="95">
        <v>25</v>
      </c>
      <c r="S11" s="121">
        <f t="shared" si="2"/>
        <v>3.0810526354708034E-5</v>
      </c>
      <c r="T11" s="125">
        <v>24</v>
      </c>
      <c r="U11" s="121">
        <f t="shared" si="3"/>
        <v>3.0102687793736384E-5</v>
      </c>
      <c r="V11" s="95">
        <v>15</v>
      </c>
      <c r="W11" s="121">
        <f t="shared" si="4"/>
        <v>1.9369809698076318E-5</v>
      </c>
      <c r="X11" s="95">
        <v>11</v>
      </c>
      <c r="Y11" s="120">
        <f t="shared" si="5"/>
        <v>1.4320753636169536E-5</v>
      </c>
      <c r="Z11" s="94">
        <v>15</v>
      </c>
      <c r="AA11" s="120">
        <v>1.966774620740294E-5</v>
      </c>
      <c r="AB11" s="94">
        <v>10</v>
      </c>
      <c r="AC11" s="108">
        <v>1.3924861447628596E-5</v>
      </c>
      <c r="AD11" s="94">
        <v>8</v>
      </c>
      <c r="AE11" s="67">
        <v>0</v>
      </c>
      <c r="AF11" s="68">
        <v>11</v>
      </c>
      <c r="AG11" s="67">
        <v>0</v>
      </c>
      <c r="AH11" s="68">
        <v>24</v>
      </c>
      <c r="AI11" s="67">
        <v>0</v>
      </c>
      <c r="AJ11" s="73">
        <v>15</v>
      </c>
      <c r="AK11" s="67">
        <f t="shared" si="6"/>
        <v>2.9905915988300806E-5</v>
      </c>
      <c r="AL11" s="66">
        <v>12</v>
      </c>
      <c r="AM11" s="67">
        <v>0</v>
      </c>
      <c r="AN11" s="71">
        <v>3</v>
      </c>
      <c r="AO11" s="65">
        <v>0</v>
      </c>
      <c r="AP11" s="69">
        <v>1</v>
      </c>
      <c r="AQ11" s="63">
        <v>5.3168016248145768E-6</v>
      </c>
    </row>
    <row r="12" spans="1:43" x14ac:dyDescent="0.2">
      <c r="A12" s="61" t="s">
        <v>30</v>
      </c>
      <c r="B12" s="147">
        <v>25</v>
      </c>
      <c r="C12" s="121">
        <f t="shared" si="0"/>
        <v>2.6109742380393881E-5</v>
      </c>
      <c r="D12" s="142">
        <v>36</v>
      </c>
      <c r="E12" s="121">
        <f t="shared" si="0"/>
        <v>3.8176195869335604E-5</v>
      </c>
      <c r="F12" s="134">
        <v>39</v>
      </c>
      <c r="G12" s="121">
        <f t="shared" si="0"/>
        <v>4.3481266263665941E-5</v>
      </c>
      <c r="H12" s="134">
        <v>38</v>
      </c>
      <c r="I12" s="121">
        <f t="shared" si="0"/>
        <v>4.5049530773571574E-5</v>
      </c>
      <c r="J12" s="134">
        <v>31</v>
      </c>
      <c r="K12" s="121">
        <f t="shared" si="1"/>
        <v>3.9535118025080567E-5</v>
      </c>
      <c r="L12" s="130">
        <v>35</v>
      </c>
      <c r="M12" s="121">
        <f t="shared" si="1"/>
        <v>4.2333418000169332E-5</v>
      </c>
      <c r="N12" s="128">
        <v>42</v>
      </c>
      <c r="O12" s="121">
        <f t="shared" si="1"/>
        <v>5.2347668285289803E-5</v>
      </c>
      <c r="P12" s="95">
        <v>36</v>
      </c>
      <c r="Q12" s="121">
        <f t="shared" si="1"/>
        <v>4.4712609701145882E-5</v>
      </c>
      <c r="R12" s="95">
        <v>49</v>
      </c>
      <c r="S12" s="121">
        <f t="shared" si="2"/>
        <v>6.0388631655227748E-5</v>
      </c>
      <c r="T12" s="125">
        <v>29</v>
      </c>
      <c r="U12" s="121">
        <f t="shared" si="3"/>
        <v>3.637408108409813E-5</v>
      </c>
      <c r="V12" s="95">
        <v>29</v>
      </c>
      <c r="W12" s="121">
        <f t="shared" si="4"/>
        <v>3.7448298749614217E-5</v>
      </c>
      <c r="X12" s="95">
        <v>23</v>
      </c>
      <c r="Y12" s="120">
        <f t="shared" si="5"/>
        <v>2.9943393966536306E-5</v>
      </c>
      <c r="Z12" s="94">
        <v>22</v>
      </c>
      <c r="AA12" s="120">
        <v>2.8846027770857646E-5</v>
      </c>
      <c r="AB12" s="94">
        <v>29</v>
      </c>
      <c r="AC12" s="108">
        <v>4.0382098198122926E-5</v>
      </c>
      <c r="AD12" s="94">
        <v>27</v>
      </c>
      <c r="AE12" s="67">
        <v>0</v>
      </c>
      <c r="AF12" s="68">
        <v>18</v>
      </c>
      <c r="AG12" s="67">
        <v>0</v>
      </c>
      <c r="AH12" s="68">
        <v>11</v>
      </c>
      <c r="AI12" s="67">
        <v>0</v>
      </c>
      <c r="AJ12" s="73">
        <v>16</v>
      </c>
      <c r="AK12" s="67">
        <f t="shared" si="6"/>
        <v>3.1899643720854196E-5</v>
      </c>
      <c r="AL12" s="66">
        <v>10</v>
      </c>
      <c r="AM12" s="67">
        <v>0</v>
      </c>
      <c r="AN12" s="71">
        <v>13</v>
      </c>
      <c r="AO12" s="65">
        <v>0</v>
      </c>
      <c r="AP12" s="69">
        <v>11</v>
      </c>
      <c r="AQ12" s="63">
        <v>5.848481787296034E-5</v>
      </c>
    </row>
    <row r="13" spans="1:43" x14ac:dyDescent="0.2">
      <c r="A13" s="61" t="s">
        <v>31</v>
      </c>
      <c r="B13" s="147">
        <v>9</v>
      </c>
      <c r="C13" s="121">
        <f t="shared" si="0"/>
        <v>9.3995072569417977E-6</v>
      </c>
      <c r="D13" s="142">
        <v>3</v>
      </c>
      <c r="E13" s="121">
        <f t="shared" si="0"/>
        <v>3.1813496557779673E-6</v>
      </c>
      <c r="F13" s="134">
        <v>9</v>
      </c>
      <c r="G13" s="121">
        <f t="shared" si="0"/>
        <v>1.0034138368538294E-5</v>
      </c>
      <c r="H13" s="134">
        <v>12</v>
      </c>
      <c r="I13" s="121">
        <f t="shared" si="0"/>
        <v>1.4226167612706813E-5</v>
      </c>
      <c r="J13" s="134">
        <v>1</v>
      </c>
      <c r="K13" s="121">
        <f t="shared" si="1"/>
        <v>1.2753263879058249E-6</v>
      </c>
      <c r="L13" s="130">
        <v>10</v>
      </c>
      <c r="M13" s="121">
        <f t="shared" si="1"/>
        <v>1.2095262285762667E-5</v>
      </c>
      <c r="N13" s="128">
        <v>6</v>
      </c>
      <c r="O13" s="121">
        <f t="shared" si="1"/>
        <v>7.4782383264699721E-6</v>
      </c>
      <c r="P13" s="95">
        <v>12</v>
      </c>
      <c r="Q13" s="121">
        <f t="shared" si="1"/>
        <v>1.4904203233715294E-5</v>
      </c>
      <c r="R13" s="95">
        <v>17</v>
      </c>
      <c r="S13" s="121">
        <f t="shared" si="2"/>
        <v>2.0951157921201462E-5</v>
      </c>
      <c r="T13" s="125">
        <v>12</v>
      </c>
      <c r="U13" s="121">
        <f t="shared" si="3"/>
        <v>1.5051343896868192E-5</v>
      </c>
      <c r="V13" s="95">
        <v>11</v>
      </c>
      <c r="W13" s="121">
        <f t="shared" si="4"/>
        <v>1.4204527111922634E-5</v>
      </c>
      <c r="X13" s="95">
        <v>10</v>
      </c>
      <c r="Y13" s="120">
        <f t="shared" si="5"/>
        <v>1.3018866941972307E-5</v>
      </c>
      <c r="Z13" s="94">
        <v>7</v>
      </c>
      <c r="AA13" s="120">
        <v>9.1782815634547051E-6</v>
      </c>
      <c r="AB13" s="94">
        <v>6</v>
      </c>
      <c r="AC13" s="108">
        <v>8.3549168685771581E-6</v>
      </c>
      <c r="AD13" s="94">
        <v>4</v>
      </c>
      <c r="AE13" s="67">
        <v>0</v>
      </c>
      <c r="AF13" s="68"/>
      <c r="AG13" s="67"/>
      <c r="AH13" s="68">
        <v>2</v>
      </c>
      <c r="AI13" s="67">
        <v>0</v>
      </c>
      <c r="AJ13" s="73">
        <v>4</v>
      </c>
      <c r="AK13" s="67">
        <f t="shared" si="6"/>
        <v>7.974910930213549E-6</v>
      </c>
      <c r="AL13" s="66">
        <v>4</v>
      </c>
      <c r="AM13" s="67">
        <v>0</v>
      </c>
      <c r="AN13" s="71">
        <v>3</v>
      </c>
      <c r="AO13" s="65">
        <v>0</v>
      </c>
      <c r="AP13" s="69">
        <v>3</v>
      </c>
      <c r="AQ13" s="63">
        <v>1.595040487444373E-5</v>
      </c>
    </row>
    <row r="14" spans="1:43" x14ac:dyDescent="0.2">
      <c r="A14" s="61" t="s">
        <v>32</v>
      </c>
      <c r="B14" s="147">
        <v>592</v>
      </c>
      <c r="C14" s="121">
        <f t="shared" si="0"/>
        <v>6.1827869956772709E-4</v>
      </c>
      <c r="D14" s="142">
        <v>567</v>
      </c>
      <c r="E14" s="121">
        <f t="shared" si="0"/>
        <v>6.0127508494203579E-4</v>
      </c>
      <c r="F14" s="134">
        <v>678</v>
      </c>
      <c r="G14" s="121">
        <f t="shared" si="0"/>
        <v>7.5590509042988479E-4</v>
      </c>
      <c r="H14" s="134">
        <v>718</v>
      </c>
      <c r="I14" s="121">
        <f t="shared" si="0"/>
        <v>8.5119902882695761E-4</v>
      </c>
      <c r="J14" s="134">
        <v>654</v>
      </c>
      <c r="K14" s="121">
        <f t="shared" si="1"/>
        <v>8.3406345769040946E-4</v>
      </c>
      <c r="L14" s="130">
        <v>752</v>
      </c>
      <c r="M14" s="121">
        <f t="shared" si="1"/>
        <v>9.0956372388935249E-4</v>
      </c>
      <c r="N14" s="128">
        <v>669</v>
      </c>
      <c r="O14" s="121">
        <f t="shared" si="1"/>
        <v>8.3382357340140191E-4</v>
      </c>
      <c r="P14" s="95">
        <v>759</v>
      </c>
      <c r="Q14" s="121">
        <f t="shared" si="1"/>
        <v>9.4269085453249244E-4</v>
      </c>
      <c r="R14" s="95">
        <v>1097</v>
      </c>
      <c r="S14" s="121">
        <f t="shared" si="2"/>
        <v>1.3519658964445886E-3</v>
      </c>
      <c r="T14" s="125">
        <v>1032</v>
      </c>
      <c r="U14" s="121">
        <f t="shared" si="3"/>
        <v>1.2944155751306644E-3</v>
      </c>
      <c r="V14" s="95">
        <v>925</v>
      </c>
      <c r="W14" s="121">
        <f t="shared" si="4"/>
        <v>1.1944715980480398E-3</v>
      </c>
      <c r="X14" s="95">
        <v>1026</v>
      </c>
      <c r="Y14" s="120">
        <f t="shared" si="5"/>
        <v>1.3357357482463585E-3</v>
      </c>
      <c r="Z14" s="94">
        <v>787</v>
      </c>
      <c r="AA14" s="120">
        <v>1.0319010843484076E-3</v>
      </c>
      <c r="AB14" s="94">
        <v>997</v>
      </c>
      <c r="AC14" s="108">
        <v>1.388308686328571E-3</v>
      </c>
      <c r="AD14" s="94">
        <v>1011</v>
      </c>
      <c r="AE14" s="67">
        <v>3.3999999999999998E-3</v>
      </c>
      <c r="AF14" s="68">
        <v>1732</v>
      </c>
      <c r="AG14" s="67">
        <v>2.8E-3</v>
      </c>
      <c r="AH14" s="68">
        <v>1607</v>
      </c>
      <c r="AI14" s="67">
        <v>2.8E-3</v>
      </c>
      <c r="AJ14" s="68">
        <v>1073</v>
      </c>
      <c r="AK14" s="67">
        <f t="shared" si="6"/>
        <v>2.1392698570297844E-3</v>
      </c>
      <c r="AL14" s="66">
        <v>1208</v>
      </c>
      <c r="AM14" s="67">
        <v>5.0134016009296001E-3</v>
      </c>
      <c r="AN14" s="70">
        <v>2209</v>
      </c>
      <c r="AO14" s="65">
        <v>5.4000000000000003E-3</v>
      </c>
      <c r="AP14" s="69">
        <v>4833</v>
      </c>
      <c r="AQ14" s="63">
        <v>2.5696102252728847E-2</v>
      </c>
    </row>
    <row r="15" spans="1:43" x14ac:dyDescent="0.2">
      <c r="A15" s="61" t="s">
        <v>33</v>
      </c>
      <c r="B15" s="61"/>
      <c r="C15" s="121">
        <f t="shared" si="0"/>
        <v>0</v>
      </c>
      <c r="D15" s="142"/>
      <c r="E15" s="121">
        <f t="shared" si="0"/>
        <v>0</v>
      </c>
      <c r="F15" s="134"/>
      <c r="G15" s="121">
        <f t="shared" si="0"/>
        <v>0</v>
      </c>
      <c r="H15" s="134"/>
      <c r="I15" s="121">
        <f t="shared" si="0"/>
        <v>0</v>
      </c>
      <c r="J15" s="134"/>
      <c r="K15" s="121">
        <f t="shared" si="1"/>
        <v>0</v>
      </c>
      <c r="L15" s="130"/>
      <c r="M15" s="121">
        <f t="shared" si="1"/>
        <v>0</v>
      </c>
      <c r="N15" s="128"/>
      <c r="O15" s="121">
        <f t="shared" si="1"/>
        <v>0</v>
      </c>
      <c r="P15" s="72"/>
      <c r="Q15" s="121">
        <f t="shared" si="1"/>
        <v>0</v>
      </c>
      <c r="R15" s="119"/>
      <c r="S15" s="121">
        <f t="shared" si="2"/>
        <v>0</v>
      </c>
      <c r="T15" s="119"/>
      <c r="U15" s="121">
        <f t="shared" si="3"/>
        <v>0</v>
      </c>
      <c r="V15" s="119"/>
      <c r="W15" s="121">
        <f t="shared" si="4"/>
        <v>0</v>
      </c>
      <c r="X15" s="72"/>
      <c r="Y15" s="120">
        <f t="shared" si="5"/>
        <v>0</v>
      </c>
      <c r="Z15" s="119"/>
      <c r="AA15" s="108">
        <v>0</v>
      </c>
      <c r="AB15" s="119"/>
      <c r="AC15" s="108">
        <v>0</v>
      </c>
      <c r="AD15" s="94">
        <v>2</v>
      </c>
      <c r="AE15" s="67">
        <v>0</v>
      </c>
      <c r="AF15" s="68"/>
      <c r="AG15" s="67"/>
      <c r="AH15" s="68">
        <v>2</v>
      </c>
      <c r="AI15" s="67">
        <v>0</v>
      </c>
      <c r="AJ15" s="73">
        <v>2</v>
      </c>
      <c r="AK15" s="67">
        <f t="shared" si="6"/>
        <v>3.9874554651067745E-6</v>
      </c>
      <c r="AL15" s="66">
        <v>2</v>
      </c>
      <c r="AM15" s="67">
        <v>0</v>
      </c>
      <c r="AN15" s="71">
        <v>7</v>
      </c>
      <c r="AO15" s="65">
        <v>0</v>
      </c>
      <c r="AP15" s="69">
        <v>1</v>
      </c>
      <c r="AQ15" s="63">
        <v>5.3168016248145768E-6</v>
      </c>
    </row>
    <row r="16" spans="1:43" x14ac:dyDescent="0.2">
      <c r="A16" s="61" t="s">
        <v>35</v>
      </c>
      <c r="B16" s="61"/>
      <c r="C16" s="121">
        <f t="shared" si="0"/>
        <v>0</v>
      </c>
      <c r="D16" s="142"/>
      <c r="E16" s="121">
        <f t="shared" si="0"/>
        <v>0</v>
      </c>
      <c r="F16" s="134"/>
      <c r="G16" s="121">
        <f t="shared" si="0"/>
        <v>0</v>
      </c>
      <c r="H16" s="134"/>
      <c r="I16" s="121">
        <f t="shared" si="0"/>
        <v>0</v>
      </c>
      <c r="J16" s="134"/>
      <c r="K16" s="121">
        <f t="shared" si="1"/>
        <v>0</v>
      </c>
      <c r="L16" s="130"/>
      <c r="M16" s="121">
        <f t="shared" si="1"/>
        <v>0</v>
      </c>
      <c r="N16" s="128"/>
      <c r="O16" s="121">
        <f t="shared" si="1"/>
        <v>0</v>
      </c>
      <c r="P16" s="72"/>
      <c r="Q16" s="121">
        <f t="shared" si="1"/>
        <v>0</v>
      </c>
      <c r="R16" s="119"/>
      <c r="S16" s="121">
        <f t="shared" si="2"/>
        <v>0</v>
      </c>
      <c r="T16" s="119"/>
      <c r="U16" s="121">
        <f t="shared" si="3"/>
        <v>0</v>
      </c>
      <c r="V16" s="119"/>
      <c r="W16" s="121">
        <f t="shared" si="4"/>
        <v>0</v>
      </c>
      <c r="X16" s="72"/>
      <c r="Y16" s="120">
        <f t="shared" si="5"/>
        <v>0</v>
      </c>
      <c r="Z16" s="119"/>
      <c r="AA16" s="108">
        <v>0</v>
      </c>
      <c r="AB16" s="119"/>
      <c r="AC16" s="108">
        <v>0</v>
      </c>
      <c r="AD16" s="95"/>
      <c r="AE16" s="67">
        <v>0</v>
      </c>
      <c r="AF16" s="68"/>
      <c r="AG16" s="75"/>
      <c r="AH16" s="68">
        <v>2</v>
      </c>
      <c r="AI16" s="67">
        <v>0</v>
      </c>
      <c r="AJ16" s="73">
        <v>1</v>
      </c>
      <c r="AK16" s="75">
        <f t="shared" si="6"/>
        <v>1.9937277325533872E-6</v>
      </c>
      <c r="AL16" s="66"/>
      <c r="AM16" s="75"/>
      <c r="AN16" s="71"/>
      <c r="AO16" s="74"/>
      <c r="AP16" s="69"/>
      <c r="AQ16" s="63"/>
    </row>
    <row r="17" spans="1:43" x14ac:dyDescent="0.2">
      <c r="A17" s="61" t="s">
        <v>36</v>
      </c>
      <c r="B17" s="61"/>
      <c r="C17" s="121">
        <f t="shared" si="0"/>
        <v>0</v>
      </c>
      <c r="D17" s="142"/>
      <c r="E17" s="121">
        <f t="shared" si="0"/>
        <v>0</v>
      </c>
      <c r="F17" s="134"/>
      <c r="G17" s="121">
        <f t="shared" si="0"/>
        <v>0</v>
      </c>
      <c r="H17" s="134"/>
      <c r="I17" s="121">
        <f t="shared" si="0"/>
        <v>0</v>
      </c>
      <c r="J17" s="134"/>
      <c r="K17" s="121">
        <f t="shared" si="1"/>
        <v>0</v>
      </c>
      <c r="L17" s="130"/>
      <c r="M17" s="121">
        <f t="shared" si="1"/>
        <v>0</v>
      </c>
      <c r="N17" s="128"/>
      <c r="O17" s="121">
        <f t="shared" si="1"/>
        <v>0</v>
      </c>
      <c r="P17" s="72"/>
      <c r="Q17" s="121">
        <f t="shared" si="1"/>
        <v>0</v>
      </c>
      <c r="R17" s="119"/>
      <c r="S17" s="121">
        <f t="shared" si="2"/>
        <v>0</v>
      </c>
      <c r="T17" s="119"/>
      <c r="U17" s="121">
        <f t="shared" si="3"/>
        <v>0</v>
      </c>
      <c r="V17" s="119"/>
      <c r="W17" s="121">
        <f t="shared" si="4"/>
        <v>0</v>
      </c>
      <c r="X17" s="72"/>
      <c r="Y17" s="120">
        <f t="shared" si="5"/>
        <v>0</v>
      </c>
      <c r="Z17" s="119"/>
      <c r="AA17" s="108">
        <v>0</v>
      </c>
      <c r="AB17" s="119"/>
      <c r="AC17" s="108">
        <v>0</v>
      </c>
      <c r="AD17" s="72"/>
      <c r="AE17" s="67">
        <v>0</v>
      </c>
      <c r="AF17" s="68"/>
      <c r="AG17" s="75"/>
      <c r="AH17" s="68"/>
      <c r="AI17" s="75"/>
      <c r="AJ17" s="76"/>
      <c r="AK17" s="75"/>
      <c r="AL17" s="66"/>
      <c r="AM17" s="75"/>
      <c r="AN17" s="71"/>
      <c r="AO17" s="74"/>
      <c r="AP17" s="69"/>
      <c r="AQ17" s="63"/>
    </row>
    <row r="18" spans="1:43" x14ac:dyDescent="0.2">
      <c r="A18" s="61" t="s">
        <v>39</v>
      </c>
      <c r="B18" s="147">
        <v>870</v>
      </c>
      <c r="C18" s="120">
        <f t="shared" si="0"/>
        <v>9.086190348377071E-4</v>
      </c>
      <c r="D18" s="142">
        <v>591</v>
      </c>
      <c r="E18" s="120">
        <f t="shared" si="0"/>
        <v>6.2672588218825958E-4</v>
      </c>
      <c r="F18" s="134">
        <v>666</v>
      </c>
      <c r="G18" s="120">
        <f t="shared" si="0"/>
        <v>7.4252623927183376E-4</v>
      </c>
      <c r="H18" s="134">
        <v>517</v>
      </c>
      <c r="I18" s="120">
        <f t="shared" si="0"/>
        <v>6.129107213141185E-4</v>
      </c>
      <c r="J18" s="134">
        <v>469</v>
      </c>
      <c r="K18" s="120">
        <f t="shared" si="1"/>
        <v>5.981280759278318E-4</v>
      </c>
      <c r="L18" s="130">
        <v>442</v>
      </c>
      <c r="M18" s="120">
        <f t="shared" si="1"/>
        <v>5.3461059303070986E-4</v>
      </c>
      <c r="N18" s="129">
        <v>497</v>
      </c>
      <c r="O18" s="120">
        <f t="shared" si="1"/>
        <v>6.194474080425961E-4</v>
      </c>
      <c r="P18" s="72">
        <v>314</v>
      </c>
      <c r="Q18" s="120">
        <f t="shared" si="1"/>
        <v>3.8999331794888358E-4</v>
      </c>
      <c r="R18" s="119">
        <v>9</v>
      </c>
      <c r="S18" s="120">
        <f t="shared" si="2"/>
        <v>1.1091789487694892E-5</v>
      </c>
      <c r="T18" s="119">
        <v>2</v>
      </c>
      <c r="U18" s="120">
        <f t="shared" si="3"/>
        <v>2.5085573161446988E-6</v>
      </c>
      <c r="V18" s="119">
        <v>2</v>
      </c>
      <c r="W18" s="120">
        <f t="shared" si="4"/>
        <v>2.5826412930768426E-6</v>
      </c>
      <c r="X18" s="119">
        <v>7</v>
      </c>
      <c r="Y18" s="120">
        <f t="shared" si="5"/>
        <v>9.1132068593806149E-6</v>
      </c>
      <c r="Z18" s="119">
        <v>2</v>
      </c>
      <c r="AA18" s="108">
        <v>0</v>
      </c>
      <c r="AB18" s="119">
        <v>7</v>
      </c>
      <c r="AC18" s="108">
        <v>0</v>
      </c>
      <c r="AD18" s="72">
        <v>2</v>
      </c>
      <c r="AE18" s="123">
        <v>0</v>
      </c>
      <c r="AF18" s="68"/>
      <c r="AG18" s="124"/>
      <c r="AH18" s="68"/>
      <c r="AI18" s="75"/>
      <c r="AJ18" s="76"/>
      <c r="AK18" s="75"/>
      <c r="AL18" s="73"/>
      <c r="AM18" s="75"/>
      <c r="AN18" s="96"/>
      <c r="AO18" s="97"/>
      <c r="AP18" s="68"/>
      <c r="AQ18" s="67"/>
    </row>
    <row r="19" spans="1:43" ht="13.5" thickBot="1" x14ac:dyDescent="0.25">
      <c r="A19" s="77" t="s">
        <v>11</v>
      </c>
      <c r="B19" s="135">
        <f>SUM(B2:B18)</f>
        <v>957497</v>
      </c>
      <c r="C19" s="116">
        <f>SUM(C2:C18)</f>
        <v>1</v>
      </c>
      <c r="D19" s="135">
        <f>SUM(D2:D18)</f>
        <v>942996</v>
      </c>
      <c r="E19" s="116">
        <f>SUM(E2:E18)</f>
        <v>1</v>
      </c>
      <c r="F19" s="140">
        <f>SUM(F2:F18)</f>
        <v>896938</v>
      </c>
      <c r="G19" s="116">
        <f>SUM(G2:G18)</f>
        <v>1</v>
      </c>
      <c r="H19" s="135">
        <f>SUM(H2:H18)</f>
        <v>843516</v>
      </c>
      <c r="I19" s="116">
        <v>1</v>
      </c>
      <c r="J19" s="135">
        <f>SUM(J2:J18)</f>
        <v>784113</v>
      </c>
      <c r="K19" s="116">
        <v>1</v>
      </c>
      <c r="L19" s="131">
        <f>SUM(L2:L18)</f>
        <v>826770</v>
      </c>
      <c r="M19" s="116">
        <v>1</v>
      </c>
      <c r="N19" s="113">
        <f>SUM(N2:N18)</f>
        <v>802328</v>
      </c>
      <c r="O19" s="116">
        <v>1</v>
      </c>
      <c r="P19" s="113">
        <f>SUM(P2:P18)</f>
        <v>805142</v>
      </c>
      <c r="Q19" s="116">
        <v>1</v>
      </c>
      <c r="R19" s="113">
        <f>SUM(R2:R18)</f>
        <v>811411</v>
      </c>
      <c r="S19" s="116">
        <v>1</v>
      </c>
      <c r="T19" s="113">
        <f>SUM(T2:T18)</f>
        <v>797271</v>
      </c>
      <c r="U19" s="116">
        <v>1</v>
      </c>
      <c r="V19" s="113">
        <f>SUM(V2:V18)</f>
        <v>774401</v>
      </c>
      <c r="W19" s="116">
        <v>1</v>
      </c>
      <c r="X19" s="113">
        <f>SUM(X2:X18)</f>
        <v>768116</v>
      </c>
      <c r="Y19" s="116">
        <v>1</v>
      </c>
      <c r="Z19" s="115">
        <v>762670</v>
      </c>
      <c r="AA19" s="114">
        <v>1</v>
      </c>
      <c r="AB19" s="113">
        <f>SUM(AB2:AB18)</f>
        <v>718140</v>
      </c>
      <c r="AC19" s="114">
        <f>SUM(AC2:AC18)</f>
        <v>0.99999025259698671</v>
      </c>
      <c r="AD19" s="112">
        <f>SUM(AD2:AD18)</f>
        <v>682223</v>
      </c>
      <c r="AE19" s="110">
        <v>1</v>
      </c>
      <c r="AF19" s="112">
        <f>SUM(AF2:AF17)</f>
        <v>627868</v>
      </c>
      <c r="AG19" s="111">
        <v>1</v>
      </c>
      <c r="AH19" s="112">
        <v>574548</v>
      </c>
      <c r="AI19" s="111">
        <v>1</v>
      </c>
      <c r="AJ19" s="112">
        <f>SUM(AJ2:AJ15)</f>
        <v>501573</v>
      </c>
      <c r="AK19" s="111">
        <f>SUM(AK2:AK16)</f>
        <v>1.0000019937277325</v>
      </c>
      <c r="AL19" s="109">
        <f>SUM(AL2:AL15)</f>
        <v>440619</v>
      </c>
      <c r="AM19" s="111">
        <v>1</v>
      </c>
      <c r="AN19" s="109">
        <f>SUM(AN2:AN15)</f>
        <v>407300</v>
      </c>
      <c r="AO19" s="110">
        <v>1</v>
      </c>
      <c r="AP19" s="109">
        <v>188083</v>
      </c>
      <c r="AQ19" s="110">
        <v>1</v>
      </c>
    </row>
    <row r="20" spans="1:43" x14ac:dyDescent="0.2">
      <c r="A20" s="73"/>
      <c r="B20" s="73"/>
      <c r="C20" s="73"/>
      <c r="D20" s="143"/>
      <c r="E20" s="73"/>
      <c r="F20" s="137"/>
      <c r="G20" s="73"/>
      <c r="H20" s="73"/>
      <c r="I20" s="73"/>
      <c r="J20" s="73"/>
      <c r="K20" s="73"/>
      <c r="L20" s="73"/>
      <c r="M20" s="73"/>
      <c r="N20" s="73"/>
      <c r="O20" s="73"/>
      <c r="P20" s="101"/>
      <c r="Q20" s="117"/>
      <c r="R20" s="101"/>
      <c r="S20" s="117"/>
      <c r="T20" s="101"/>
      <c r="U20" s="117"/>
      <c r="V20" s="101"/>
      <c r="W20" s="117"/>
      <c r="X20" s="101"/>
      <c r="Y20" s="117"/>
      <c r="Z20" s="101"/>
      <c r="AD20" s="72"/>
      <c r="AE20" s="79"/>
      <c r="AF20" s="72"/>
      <c r="AG20" s="79"/>
      <c r="AH20" s="72"/>
      <c r="AI20" s="79"/>
      <c r="AJ20" s="72"/>
      <c r="AK20" s="79"/>
      <c r="AL20" s="66"/>
      <c r="AM20" s="78"/>
      <c r="AN20" s="66"/>
      <c r="AO20" s="73"/>
      <c r="AP20" s="66"/>
      <c r="AQ20" s="73"/>
    </row>
    <row r="21" spans="1:43" x14ac:dyDescent="0.2">
      <c r="A21" s="80" t="s">
        <v>34</v>
      </c>
      <c r="B21" s="80">
        <v>107801</v>
      </c>
      <c r="C21" s="84">
        <f>B21/B19</f>
        <v>0.11258625353395363</v>
      </c>
      <c r="D21" s="85">
        <v>108404</v>
      </c>
      <c r="E21" s="84">
        <f>D21/D19</f>
        <v>0.11495700936165158</v>
      </c>
      <c r="F21" s="80">
        <v>103897</v>
      </c>
      <c r="G21" s="84">
        <f>F21/F19</f>
        <v>0.11583520823066923</v>
      </c>
      <c r="H21" s="80">
        <v>95150</v>
      </c>
      <c r="I21" s="84">
        <f>H21/H19</f>
        <v>0.11280165402908778</v>
      </c>
      <c r="J21" s="80">
        <v>95588</v>
      </c>
      <c r="K21" s="84">
        <f>J21/J19</f>
        <v>0.12190589876714199</v>
      </c>
      <c r="L21" s="80">
        <v>95387</v>
      </c>
      <c r="M21" s="84">
        <f>L21/L19</f>
        <v>0.11537307836520434</v>
      </c>
      <c r="N21" s="80">
        <v>88782</v>
      </c>
      <c r="O21" s="84">
        <f>N21/N19</f>
        <v>0.11065549251677619</v>
      </c>
      <c r="P21" s="81">
        <v>85633</v>
      </c>
      <c r="Q21" s="84">
        <f>P21/P19</f>
        <v>0.10635763629272849</v>
      </c>
      <c r="R21" s="81">
        <v>105623</v>
      </c>
      <c r="S21" s="84">
        <f>R21/R19</f>
        <v>0.13017200900653306</v>
      </c>
      <c r="T21" s="81">
        <v>105623</v>
      </c>
      <c r="U21" s="84">
        <f>T21/T19</f>
        <v>0.13248067470157576</v>
      </c>
      <c r="V21" s="81">
        <v>99180</v>
      </c>
      <c r="W21" s="84">
        <f>V21/V19</f>
        <v>0.12807318172368062</v>
      </c>
      <c r="X21" s="81">
        <v>106567</v>
      </c>
      <c r="Y21" s="84">
        <f>X21/X19</f>
        <v>0.13873815934051628</v>
      </c>
      <c r="Z21" s="81">
        <v>111299</v>
      </c>
      <c r="AA21" s="82">
        <f>Z21/Z19</f>
        <v>0.14593336567584933</v>
      </c>
      <c r="AB21" s="100">
        <v>95136</v>
      </c>
      <c r="AC21" s="82">
        <f>AB21/AB19</f>
        <v>0.13247556186815942</v>
      </c>
      <c r="AD21" s="103" t="s">
        <v>38</v>
      </c>
      <c r="AE21" s="104" t="s">
        <v>38</v>
      </c>
      <c r="AF21" s="103" t="s">
        <v>38</v>
      </c>
      <c r="AG21" s="104" t="s">
        <v>38</v>
      </c>
      <c r="AH21" s="103" t="s">
        <v>38</v>
      </c>
      <c r="AI21" s="104" t="s">
        <v>38</v>
      </c>
      <c r="AJ21" s="85">
        <v>81194</v>
      </c>
      <c r="AK21" s="84">
        <f>AJ21/AJ19</f>
        <v>0.16187872951693971</v>
      </c>
      <c r="AL21" s="83">
        <v>76441</v>
      </c>
      <c r="AM21" s="84">
        <f>AL21/AL19</f>
        <v>0.17348548292288804</v>
      </c>
      <c r="AN21" s="83">
        <v>82488</v>
      </c>
      <c r="AO21" s="82">
        <f>AN21/AN19</f>
        <v>0.20252393812914313</v>
      </c>
      <c r="AP21" s="81">
        <v>35120</v>
      </c>
      <c r="AQ21" s="82">
        <f>AP21/AP19</f>
        <v>0.18672607306348793</v>
      </c>
    </row>
    <row r="22" spans="1:43" x14ac:dyDescent="0.2">
      <c r="A22" s="73"/>
      <c r="B22" s="73"/>
      <c r="C22" s="73"/>
      <c r="D22" s="143"/>
      <c r="E22" s="73"/>
      <c r="F22" s="137"/>
      <c r="G22" s="73"/>
      <c r="H22" s="73"/>
      <c r="I22" s="73"/>
      <c r="J22" s="73"/>
      <c r="K22" s="73"/>
      <c r="L22" s="73"/>
      <c r="M22" s="73"/>
      <c r="N22" s="73"/>
      <c r="O22" s="73"/>
      <c r="P22" s="101"/>
      <c r="Q22" s="117"/>
      <c r="R22" s="101"/>
      <c r="S22" s="117"/>
      <c r="T22" s="101"/>
      <c r="U22" s="117"/>
      <c r="V22" s="101"/>
      <c r="W22" s="117"/>
      <c r="X22" s="101"/>
      <c r="Y22" s="117"/>
      <c r="Z22" s="101"/>
      <c r="AD22" s="72"/>
      <c r="AE22" s="79"/>
      <c r="AF22" s="72"/>
      <c r="AG22" s="79"/>
      <c r="AH22" s="72"/>
      <c r="AI22" s="79"/>
      <c r="AJ22" s="72"/>
      <c r="AK22" s="79"/>
      <c r="AL22" s="66"/>
      <c r="AM22" s="78"/>
      <c r="AN22" s="66"/>
      <c r="AO22" s="73"/>
      <c r="AP22" s="66"/>
      <c r="AQ22" s="73"/>
    </row>
    <row r="23" spans="1:43" x14ac:dyDescent="0.2">
      <c r="A23" s="58" t="s">
        <v>15</v>
      </c>
      <c r="B23" s="58"/>
      <c r="C23" s="58"/>
      <c r="D23" s="144"/>
      <c r="E23" s="58"/>
      <c r="F23" s="138"/>
      <c r="G23" s="58"/>
      <c r="H23" s="58"/>
      <c r="I23" s="58"/>
      <c r="J23" s="58"/>
      <c r="K23" s="58"/>
      <c r="L23" s="58"/>
      <c r="M23" s="58"/>
      <c r="N23" s="58"/>
      <c r="O23" s="58"/>
      <c r="P23" s="107"/>
      <c r="Q23" s="118"/>
      <c r="R23" s="107"/>
      <c r="S23" s="118"/>
      <c r="T23" s="107"/>
      <c r="U23" s="118"/>
      <c r="V23" s="107"/>
      <c r="W23" s="118"/>
      <c r="X23" s="107"/>
      <c r="Y23" s="118"/>
      <c r="Z23" s="107"/>
      <c r="AA23" s="106"/>
      <c r="AB23" s="106"/>
      <c r="AC23" s="106"/>
      <c r="AD23" s="87"/>
      <c r="AE23" s="105"/>
      <c r="AF23" s="87"/>
      <c r="AG23" s="89"/>
      <c r="AH23" s="87"/>
      <c r="AI23" s="89"/>
      <c r="AJ23" s="87"/>
      <c r="AK23" s="89"/>
      <c r="AL23" s="88"/>
      <c r="AM23" s="89"/>
      <c r="AN23" s="88"/>
      <c r="AO23" s="87"/>
      <c r="AP23" s="86"/>
      <c r="AQ23" s="87"/>
    </row>
    <row r="24" spans="1:43" x14ac:dyDescent="0.2">
      <c r="A24" s="73" t="s">
        <v>16</v>
      </c>
      <c r="B24" s="73"/>
      <c r="C24" s="67">
        <f>SUM(C3:C13)</f>
        <v>3.1000619323089264E-2</v>
      </c>
      <c r="D24" s="143"/>
      <c r="E24" s="67">
        <f>SUM(E3:E13)</f>
        <v>3.2338419250983047E-2</v>
      </c>
      <c r="F24" s="137"/>
      <c r="G24" s="67">
        <f>SUM(G3:G13)</f>
        <v>3.5783967230733904E-2</v>
      </c>
      <c r="H24" s="73"/>
      <c r="I24" s="67">
        <f>SUM(I3:I13)</f>
        <v>3.5060390081515937E-2</v>
      </c>
      <c r="J24" s="73"/>
      <c r="K24" s="67">
        <f>SUM(K3:K13)</f>
        <v>3.7622128443221832E-2</v>
      </c>
      <c r="L24" s="73"/>
      <c r="M24" s="67">
        <f>SUM(M3:M13)</f>
        <v>3.7559417975978796E-2</v>
      </c>
      <c r="N24" s="73"/>
      <c r="O24" s="67">
        <f>SUM(O3:O13)</f>
        <v>3.6546150701458766E-2</v>
      </c>
      <c r="P24" s="101"/>
      <c r="Q24" s="67">
        <f>SUM(Q3:Q13)</f>
        <v>3.6194857553077595E-2</v>
      </c>
      <c r="R24" s="101"/>
      <c r="S24" s="67">
        <f>SUM(S3:S13)</f>
        <v>4.6760519638013288E-2</v>
      </c>
      <c r="T24" s="101"/>
      <c r="U24" s="67">
        <f>SUM(U3:U13)</f>
        <v>5.3812317267277997E-2</v>
      </c>
      <c r="V24" s="101"/>
      <c r="W24" s="67">
        <f>SUM(W3:W13)</f>
        <v>5.0839293854217642E-2</v>
      </c>
      <c r="X24" s="101"/>
      <c r="Y24" s="67">
        <f>SUM(Y3:Y13)</f>
        <v>5.3286222393492656E-2</v>
      </c>
      <c r="Z24" s="101"/>
      <c r="AA24" s="67">
        <f>SUM(AA3:AA13)</f>
        <v>5.7023352170663587E-2</v>
      </c>
      <c r="AC24" s="67">
        <f>SUM(AC3:AC13)</f>
        <v>6.3011390536664172E-2</v>
      </c>
      <c r="AD24" s="72"/>
      <c r="AE24" s="67">
        <f>SUM(AE3:AE13)</f>
        <v>6.7800000000000013E-2</v>
      </c>
      <c r="AF24" s="63"/>
      <c r="AG24" s="67">
        <f>SUM(AG3:AG13)</f>
        <v>5.5400000000000005E-2</v>
      </c>
      <c r="AH24" s="63"/>
      <c r="AI24" s="67">
        <f>SUM(AI3:AI13)</f>
        <v>5.6500000000000002E-2</v>
      </c>
      <c r="AJ24" s="72"/>
      <c r="AK24" s="67">
        <f>SUM(AK3:AK13)</f>
        <v>6.5978431853389224E-2</v>
      </c>
      <c r="AL24" s="66"/>
      <c r="AM24" s="67">
        <f>SUM(AM3:AM13)</f>
        <v>5.9255836902176243E-2</v>
      </c>
      <c r="AN24" s="66"/>
      <c r="AO24" s="63">
        <f>SUM(AO3:AO13)</f>
        <v>4.2400000000000007E-2</v>
      </c>
      <c r="AP24" s="90"/>
      <c r="AQ24" s="63">
        <f>SUM(AQ3:AQ13)</f>
        <v>5.2444931227170991E-2</v>
      </c>
    </row>
    <row r="25" spans="1:43" x14ac:dyDescent="0.2">
      <c r="A25" s="73" t="s">
        <v>14</v>
      </c>
      <c r="B25" s="73"/>
      <c r="C25" s="67">
        <f>SUM(C4:C14)</f>
        <v>1.6008405248267098E-2</v>
      </c>
      <c r="D25" s="143"/>
      <c r="E25" s="67">
        <f>SUM(E4:E14)</f>
        <v>1.6790103033310851E-2</v>
      </c>
      <c r="F25" s="137"/>
      <c r="G25" s="67">
        <f>SUM(G4:G14)</f>
        <v>1.8636739663165123E-2</v>
      </c>
      <c r="H25" s="73"/>
      <c r="I25" s="67">
        <f>SUM(I4:I14)</f>
        <v>1.8680143589451775E-2</v>
      </c>
      <c r="J25" s="73"/>
      <c r="K25" s="67">
        <f>SUM(K4:K14)</f>
        <v>1.9521421019674457E-2</v>
      </c>
      <c r="L25" s="73"/>
      <c r="M25" s="67">
        <f>SUM(M4:M14)</f>
        <v>1.986888735682233E-2</v>
      </c>
      <c r="N25" s="73"/>
      <c r="O25" s="67">
        <f>SUM(O4:O14)</f>
        <v>1.9591738042296913E-2</v>
      </c>
      <c r="P25" s="101"/>
      <c r="Q25" s="67">
        <f>SUM(Q4:Q14)</f>
        <v>1.9145691070643442E-2</v>
      </c>
      <c r="R25" s="101"/>
      <c r="S25" s="67">
        <f>SUM(S4:S14)</f>
        <v>2.5130297715954059E-2</v>
      </c>
      <c r="T25" s="101"/>
      <c r="U25" s="67">
        <f>SUM(U4:U14)</f>
        <v>2.9510668267126231E-2</v>
      </c>
      <c r="V25" s="101"/>
      <c r="W25" s="67">
        <f>SUM(W4:W14)</f>
        <v>2.7582609010060679E-2</v>
      </c>
      <c r="X25" s="101"/>
      <c r="Y25" s="67">
        <f>SUM(Y4:Y14)</f>
        <v>2.8417582760937157E-2</v>
      </c>
      <c r="Z25" s="101"/>
      <c r="AA25" s="67">
        <f>SUM(AA4:AA14)</f>
        <v>3.219216699227713E-2</v>
      </c>
      <c r="AC25" s="67">
        <f>SUM(AC4:AC14)</f>
        <v>3.5210404656473668E-2</v>
      </c>
      <c r="AD25" s="72"/>
      <c r="AE25" s="67">
        <f>SUM(AE4:AE14)</f>
        <v>3.7199999999999997E-2</v>
      </c>
      <c r="AF25" s="63"/>
      <c r="AG25" s="67">
        <f>SUM(AG4:AG14)</f>
        <v>3.1799999999999995E-2</v>
      </c>
      <c r="AH25" s="63"/>
      <c r="AI25" s="67">
        <f>SUM(AI4:AI14)</f>
        <v>2.92E-2</v>
      </c>
      <c r="AJ25" s="72"/>
      <c r="AK25" s="67">
        <f>SUM(AK4:AK14)</f>
        <v>3.0438241292892559E-2</v>
      </c>
      <c r="AL25" s="66"/>
      <c r="AM25" s="67">
        <f>SUM(AM4:AM13)</f>
        <v>2.691043191510124E-2</v>
      </c>
      <c r="AN25" s="66"/>
      <c r="AO25" s="63">
        <f>SUM(AO4:AO13)</f>
        <v>1.7699999999999997E-2</v>
      </c>
      <c r="AP25" s="90"/>
      <c r="AQ25" s="63">
        <f>SUM(AQ4:AQ13)</f>
        <v>2.266552532658454E-2</v>
      </c>
    </row>
    <row r="26" spans="1:43" x14ac:dyDescent="0.2">
      <c r="A26" s="91" t="s">
        <v>17</v>
      </c>
      <c r="B26" s="91"/>
      <c r="C26" s="108">
        <f>(B3+B4)/B5/100</f>
        <v>2.0205921638468391E-2</v>
      </c>
      <c r="D26" s="143"/>
      <c r="E26" s="108">
        <f>(D3+D4)/D5/100</f>
        <v>1.8438904781364937E-2</v>
      </c>
      <c r="F26" s="137"/>
      <c r="G26" s="108">
        <f>(F3+F4)/F5/100</f>
        <v>1.9803779820303624E-2</v>
      </c>
      <c r="H26" s="91"/>
      <c r="I26" s="108">
        <f>(H3+H4)/H5/100</f>
        <v>1.8821301006602446E-2</v>
      </c>
      <c r="J26" s="91"/>
      <c r="K26" s="108">
        <f>(J3+J4)/J5/100</f>
        <v>1.955048715677591E-2</v>
      </c>
      <c r="L26" s="91"/>
      <c r="M26" s="108">
        <f>(L3+L4)/L5/100</f>
        <v>1.7827235374682057E-2</v>
      </c>
      <c r="N26" s="91"/>
      <c r="O26" s="108">
        <f>(N3+N4)/N5/100</f>
        <v>1.7581366330456483E-2</v>
      </c>
      <c r="P26" s="101"/>
      <c r="Q26" s="108">
        <f>(P3+P4)/P5/100</f>
        <v>1.6620250646508853E-2</v>
      </c>
      <c r="R26" s="101"/>
      <c r="S26" s="108">
        <f>(R3+R4)/R5/100</f>
        <v>1.5360794624598306E-2</v>
      </c>
      <c r="T26" s="101"/>
      <c r="U26" s="108">
        <f>(T3+T4)/T5/100</f>
        <v>1.5059755863743848E-2</v>
      </c>
      <c r="V26" s="101"/>
      <c r="W26" s="108">
        <f>(V3+V4)/V5/100</f>
        <v>1.564706724915849E-2</v>
      </c>
      <c r="X26" s="101"/>
      <c r="Y26" s="108">
        <f>(X3+X4)/X5/100</f>
        <v>1.7201962507322789E-2</v>
      </c>
      <c r="Z26" s="101"/>
      <c r="AA26" s="108">
        <f>(Z3+Z4)/Z5/100</f>
        <v>1.5477003942181339E-2</v>
      </c>
      <c r="AC26" s="108">
        <f>(AB3+AB4)/AB5/100</f>
        <v>1.6476265511128619E-2</v>
      </c>
      <c r="AD26" s="72"/>
      <c r="AE26" s="67">
        <v>1.77E-2</v>
      </c>
      <c r="AF26" s="63"/>
      <c r="AG26" s="67">
        <v>1.8599999999999998E-2</v>
      </c>
      <c r="AH26" s="63"/>
      <c r="AI26" s="67">
        <v>1.9099999999999999E-2</v>
      </c>
      <c r="AJ26" s="72"/>
      <c r="AK26" s="67">
        <f>AJ3/AJ5/100</f>
        <v>2.0564744287268774E-2</v>
      </c>
      <c r="AL26" s="66"/>
      <c r="AM26" s="67">
        <f>AL3/AL5/100</f>
        <v>1.842772174812516E-2</v>
      </c>
      <c r="AN26" s="66"/>
      <c r="AO26" s="63">
        <f>AN3/AN5/100</f>
        <v>2.0407542579075427E-2</v>
      </c>
      <c r="AP26" s="92"/>
      <c r="AQ26" s="63">
        <f>AP3/AP5/100</f>
        <v>1.9181506849315067E-2</v>
      </c>
    </row>
    <row r="35" spans="20:20" x14ac:dyDescent="0.2">
      <c r="T35" s="132"/>
    </row>
  </sheetData>
  <phoneticPr fontId="0" type="noConversion"/>
  <pageMargins left="0.15748031496062992" right="0.15748031496062992" top="1.5" bottom="0.98425196850393704" header="0.15748031496062992" footer="0.51181102362204722"/>
  <pageSetup paperSize="9" scale="54" fitToHeight="2" orientation="landscape" horizontalDpi="4294967295" verticalDpi="4294967295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Stará Bet.</vt:lpstr>
      <vt:lpstr>Nová Bet.</vt:lpstr>
      <vt:lpstr>'Nová Bet.'!Oblast_tisku</vt:lpstr>
      <vt:lpstr>'Stará Bet.'!Oblast_tisku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Bodolló Patrik</cp:lastModifiedBy>
  <cp:lastPrinted>2018-12-12T12:39:52Z</cp:lastPrinted>
  <dcterms:created xsi:type="dcterms:W3CDTF">1997-01-24T11:07:25Z</dcterms:created>
  <dcterms:modified xsi:type="dcterms:W3CDTF">2025-01-08T14:14:07Z</dcterms:modified>
</cp:coreProperties>
</file>